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andersengstrom/Downloads/"/>
    </mc:Choice>
  </mc:AlternateContent>
  <xr:revisionPtr revIDLastSave="0" documentId="13_ncr:1_{64D70D56-5528-824D-8E24-1AD6A0AC4CD1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Instruktion" sheetId="1" r:id="rId1"/>
    <sheet name="Lag &amp; Grupper" sheetId="2" r:id="rId2"/>
    <sheet name="Spelschema" sheetId="8" r:id="rId3"/>
    <sheet name="_Listor" sheetId="4" r:id="rId4"/>
    <sheet name="Gruppspel" sheetId="5" r:id="rId5"/>
    <sheet name="Slutspel" sheetId="6" r:id="rId6"/>
    <sheet name="Export till master" sheetId="7" r:id="rId7"/>
  </sheets>
  <externalReferences>
    <externalReference r:id="rId8"/>
  </externalReferences>
  <definedNames>
    <definedName name="_xlnm._FilterDatabase" localSheetId="2" hidden="1">Spelschema!$A$2:$I$74</definedName>
    <definedName name="Alla_lag">[1]_Listor!$A$2:$A$49</definedName>
    <definedName name="Grupp_A">#REF!</definedName>
    <definedName name="Grupp_B">#REF!</definedName>
    <definedName name="Grupp_C">#REF!</definedName>
    <definedName name="Grupp_D">#REF!</definedName>
    <definedName name="Grupp_E">#REF!</definedName>
    <definedName name="Grupp_F">#REF!</definedName>
    <definedName name="Grupp_G">#REF!</definedName>
    <definedName name="Grupp_H">#REF!</definedName>
    <definedName name="Grupp_I">#REF!</definedName>
    <definedName name="Grupp_J">#REF!</definedName>
    <definedName name="Grupp_K">#REF!</definedName>
    <definedName name="Grupp_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" i="7" l="1"/>
  <c r="AW3" i="7"/>
  <c r="AG3" i="7"/>
  <c r="AF3" i="7"/>
  <c r="AE3" i="7"/>
  <c r="AD3" i="7"/>
  <c r="AC3" i="7"/>
  <c r="AB3" i="7"/>
  <c r="AA3" i="7"/>
  <c r="Z3" i="7"/>
  <c r="A3" i="7"/>
  <c r="B62" i="6"/>
  <c r="AV3" i="7" s="1"/>
  <c r="B58" i="6"/>
  <c r="AU3" i="7" s="1"/>
  <c r="B57" i="6"/>
  <c r="AT3" i="7" s="1"/>
  <c r="B53" i="6"/>
  <c r="AS3" i="7" s="1"/>
  <c r="B52" i="6"/>
  <c r="AR3" i="7" s="1"/>
  <c r="B51" i="6"/>
  <c r="AQ3" i="7" s="1"/>
  <c r="B50" i="6"/>
  <c r="AP3" i="7" s="1"/>
  <c r="B46" i="6"/>
  <c r="AO3" i="7" s="1"/>
  <c r="B45" i="6"/>
  <c r="AN3" i="7" s="1"/>
  <c r="B44" i="6"/>
  <c r="AM3" i="7" s="1"/>
  <c r="B43" i="6"/>
  <c r="AL3" i="7" s="1"/>
  <c r="B42" i="6"/>
  <c r="AK3" i="7" s="1"/>
  <c r="B41" i="6"/>
  <c r="AJ3" i="7" s="1"/>
  <c r="B40" i="6"/>
  <c r="AI3" i="7" s="1"/>
  <c r="B39" i="6"/>
  <c r="AH3" i="7" s="1"/>
  <c r="B28" i="6"/>
  <c r="N6" i="4" s="1"/>
  <c r="B27" i="6"/>
  <c r="X3" i="7" s="1"/>
  <c r="B26" i="6"/>
  <c r="W3" i="7" s="1"/>
  <c r="B25" i="6"/>
  <c r="V3" i="7" s="1"/>
  <c r="B24" i="6"/>
  <c r="U3" i="7" s="1"/>
  <c r="B23" i="6"/>
  <c r="T3" i="7" s="1"/>
  <c r="B22" i="6"/>
  <c r="S3" i="7" s="1"/>
  <c r="B21" i="6"/>
  <c r="R3" i="7" s="1"/>
  <c r="G20" i="6"/>
  <c r="AI3" i="4" s="1"/>
  <c r="F20" i="6"/>
  <c r="AI2" i="4" s="1"/>
  <c r="B20" i="6"/>
  <c r="Q3" i="7" s="1"/>
  <c r="F19" i="6"/>
  <c r="AH2" i="4" s="1"/>
  <c r="B19" i="6"/>
  <c r="P3" i="7" s="1"/>
  <c r="F18" i="6"/>
  <c r="B18" i="6"/>
  <c r="O3" i="7" s="1"/>
  <c r="G17" i="6"/>
  <c r="AF3" i="4" s="1"/>
  <c r="F17" i="6"/>
  <c r="AF2" i="4" s="1"/>
  <c r="B17" i="6"/>
  <c r="N3" i="7" s="1"/>
  <c r="F16" i="6"/>
  <c r="AE2" i="4" s="1"/>
  <c r="B16" i="6"/>
  <c r="M3" i="7" s="1"/>
  <c r="F15" i="6"/>
  <c r="AD2" i="4" s="1"/>
  <c r="B15" i="6"/>
  <c r="L3" i="7" s="1"/>
  <c r="G14" i="6"/>
  <c r="F14" i="6"/>
  <c r="B14" i="6"/>
  <c r="K3" i="7" s="1"/>
  <c r="G13" i="6"/>
  <c r="AB3" i="4" s="1"/>
  <c r="F13" i="6"/>
  <c r="AB2" i="4" s="1"/>
  <c r="B13" i="6"/>
  <c r="J3" i="7" s="1"/>
  <c r="K12" i="6"/>
  <c r="BA3" i="4" s="1"/>
  <c r="F12" i="6"/>
  <c r="AA2" i="4" s="1"/>
  <c r="B12" i="6"/>
  <c r="I3" i="7" s="1"/>
  <c r="K11" i="6"/>
  <c r="BA2" i="4" s="1"/>
  <c r="F11" i="6"/>
  <c r="Z2" i="4" s="1"/>
  <c r="B11" i="6"/>
  <c r="H3" i="7" s="1"/>
  <c r="K10" i="6"/>
  <c r="F10" i="6"/>
  <c r="Y2" i="4" s="1"/>
  <c r="B10" i="6"/>
  <c r="G3" i="7" s="1"/>
  <c r="K9" i="6"/>
  <c r="G9" i="6"/>
  <c r="X3" i="4" s="1"/>
  <c r="F9" i="6"/>
  <c r="B9" i="6"/>
  <c r="F3" i="7" s="1"/>
  <c r="O8" i="6"/>
  <c r="BC3" i="4" s="1"/>
  <c r="K8" i="6"/>
  <c r="G8" i="6"/>
  <c r="W3" i="4" s="1"/>
  <c r="F8" i="6"/>
  <c r="W2" i="4" s="1"/>
  <c r="B8" i="6"/>
  <c r="E3" i="7" s="1"/>
  <c r="O7" i="6"/>
  <c r="BC2" i="4" s="1"/>
  <c r="K7" i="6"/>
  <c r="G7" i="6"/>
  <c r="V3" i="4" s="1"/>
  <c r="F7" i="6"/>
  <c r="V2" i="4" s="1"/>
  <c r="B7" i="6"/>
  <c r="D3" i="7" s="1"/>
  <c r="V6" i="6"/>
  <c r="S6" i="6"/>
  <c r="BD3" i="4" s="1"/>
  <c r="O6" i="6"/>
  <c r="BB3" i="4" s="1"/>
  <c r="K6" i="6"/>
  <c r="F6" i="6"/>
  <c r="B6" i="6"/>
  <c r="C3" i="7" s="1"/>
  <c r="S5" i="6"/>
  <c r="O5" i="6"/>
  <c r="BB2" i="4" s="1"/>
  <c r="K5" i="6"/>
  <c r="G5" i="6"/>
  <c r="T3" i="4" s="1"/>
  <c r="F5" i="6"/>
  <c r="T2" i="4" s="1"/>
  <c r="B5" i="6"/>
  <c r="B3" i="7" s="1"/>
  <c r="D67" i="5"/>
  <c r="D19" i="7" s="1"/>
  <c r="C67" i="5"/>
  <c r="C19" i="7" s="1"/>
  <c r="B67" i="5"/>
  <c r="B19" i="7" s="1"/>
  <c r="D66" i="5"/>
  <c r="D18" i="7" s="1"/>
  <c r="C66" i="5"/>
  <c r="C18" i="7" s="1"/>
  <c r="B66" i="5"/>
  <c r="B18" i="7" s="1"/>
  <c r="D65" i="5"/>
  <c r="D17" i="7" s="1"/>
  <c r="C65" i="5"/>
  <c r="C17" i="7" s="1"/>
  <c r="B65" i="5"/>
  <c r="B17" i="7" s="1"/>
  <c r="D64" i="5"/>
  <c r="D16" i="7" s="1"/>
  <c r="C64" i="5"/>
  <c r="C16" i="7" s="1"/>
  <c r="B64" i="5"/>
  <c r="B16" i="7" s="1"/>
  <c r="D63" i="5"/>
  <c r="D15" i="7" s="1"/>
  <c r="C63" i="5"/>
  <c r="C15" i="7" s="1"/>
  <c r="B63" i="5"/>
  <c r="B15" i="7" s="1"/>
  <c r="D62" i="5"/>
  <c r="D14" i="7" s="1"/>
  <c r="C62" i="5"/>
  <c r="C14" i="7" s="1"/>
  <c r="B62" i="5"/>
  <c r="B14" i="7" s="1"/>
  <c r="D61" i="5"/>
  <c r="D13" i="7" s="1"/>
  <c r="C61" i="5"/>
  <c r="C13" i="7" s="1"/>
  <c r="B61" i="5"/>
  <c r="B13" i="7" s="1"/>
  <c r="D60" i="5"/>
  <c r="D12" i="7" s="1"/>
  <c r="C60" i="5"/>
  <c r="C12" i="7" s="1"/>
  <c r="B60" i="5"/>
  <c r="B12" i="7" s="1"/>
  <c r="D59" i="5"/>
  <c r="D11" i="7" s="1"/>
  <c r="C59" i="5"/>
  <c r="C11" i="7" s="1"/>
  <c r="B59" i="5"/>
  <c r="B11" i="7" s="1"/>
  <c r="D58" i="5"/>
  <c r="D10" i="7" s="1"/>
  <c r="C58" i="5"/>
  <c r="C10" i="7" s="1"/>
  <c r="B58" i="5"/>
  <c r="B10" i="7" s="1"/>
  <c r="D57" i="5"/>
  <c r="D9" i="7" s="1"/>
  <c r="C57" i="5"/>
  <c r="C9" i="7" s="1"/>
  <c r="B57" i="5"/>
  <c r="B9" i="7" s="1"/>
  <c r="D56" i="5"/>
  <c r="D8" i="7" s="1"/>
  <c r="C56" i="5"/>
  <c r="C8" i="7" s="1"/>
  <c r="B56" i="5"/>
  <c r="B8" i="7" s="1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E13" i="4"/>
  <c r="E12" i="4"/>
  <c r="E11" i="4"/>
  <c r="E10" i="4"/>
  <c r="E9" i="4"/>
  <c r="E8" i="4"/>
  <c r="E7" i="4"/>
  <c r="E6" i="4"/>
  <c r="E5" i="4"/>
  <c r="E4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H3" i="4"/>
  <c r="AG3" i="4"/>
  <c r="AE3" i="4"/>
  <c r="AD3" i="4"/>
  <c r="AA3" i="4"/>
  <c r="Z3" i="4"/>
  <c r="Y3" i="4"/>
  <c r="U3" i="4"/>
  <c r="E3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E2" i="4"/>
  <c r="O5" i="4" l="1"/>
  <c r="AC3" i="4"/>
  <c r="J3" i="4"/>
  <c r="BD2" i="4"/>
  <c r="AG2" i="4"/>
  <c r="AC2" i="4"/>
  <c r="X2" i="4"/>
  <c r="U2" i="4"/>
  <c r="J5" i="4"/>
  <c r="H3" i="4"/>
  <c r="H5" i="4"/>
  <c r="O6" i="4"/>
  <c r="I3" i="4"/>
  <c r="I5" i="4"/>
  <c r="K3" i="4"/>
  <c r="K5" i="4"/>
  <c r="L3" i="4"/>
  <c r="L5" i="4"/>
  <c r="M3" i="4"/>
  <c r="M5" i="4"/>
  <c r="N3" i="4"/>
  <c r="N5" i="4"/>
  <c r="H2" i="4"/>
  <c r="O3" i="4"/>
  <c r="H4" i="4"/>
  <c r="I2" i="4"/>
  <c r="I4" i="4"/>
  <c r="J2" i="4"/>
  <c r="J4" i="4"/>
  <c r="H6" i="4"/>
  <c r="K2" i="4"/>
  <c r="K4" i="4"/>
  <c r="I6" i="4"/>
  <c r="L2" i="4"/>
  <c r="L4" i="4"/>
  <c r="J6" i="4"/>
  <c r="M2" i="4"/>
  <c r="M4" i="4"/>
  <c r="K6" i="4"/>
  <c r="Y3" i="7"/>
  <c r="N2" i="4"/>
  <c r="N4" i="4"/>
  <c r="L6" i="4"/>
  <c r="O2" i="4"/>
  <c r="O4" i="4"/>
  <c r="M6" i="4"/>
</calcChain>
</file>

<file path=xl/sharedStrings.xml><?xml version="1.0" encoding="utf-8"?>
<sst xmlns="http://schemas.openxmlformats.org/spreadsheetml/2006/main" count="1122" uniqueCount="434">
  <si>
    <t>Anders VM-Tips 2026 – Deltagarmall</t>
  </si>
  <si>
    <t>Fält</t>
  </si>
  <si>
    <t>Instruktion</t>
  </si>
  <si>
    <t>Namn</t>
  </si>
  <si>
    <t>Fyll i ditt namn i cell B10.</t>
  </si>
  <si>
    <t>Insats</t>
  </si>
  <si>
    <t>300 kr per deltagare. Vinnaren får 80 % av potten och tvåan får 20 %.</t>
  </si>
  <si>
    <t>Så gör du</t>
  </si>
  <si>
    <t>Skicka tillbaka</t>
  </si>
  <si>
    <t>Viktigt</t>
  </si>
  <si>
    <t>Ändra inte fliknamn eller rubriker. Exportfliken används för att flytta dina tips till masterfilen.</t>
  </si>
  <si>
    <t>Deltagare:</t>
  </si>
  <si>
    <t/>
  </si>
  <si>
    <t>Prisfördelning:</t>
  </si>
  <si>
    <t>1:a plats: 80 % av potten, 2:a plats: 20 % av potten.</t>
  </si>
  <si>
    <t>Officiella grupper VM 2026</t>
  </si>
  <si>
    <t>Färgkodning</t>
  </si>
  <si>
    <t>Grupp</t>
  </si>
  <si>
    <t>Lag</t>
  </si>
  <si>
    <t>Kortnamn</t>
  </si>
  <si>
    <t>Kommentar</t>
  </si>
  <si>
    <t>Färg</t>
  </si>
  <si>
    <t>Antal lag</t>
  </si>
  <si>
    <t>A</t>
  </si>
  <si>
    <t>Mexiko</t>
  </si>
  <si>
    <t>MEX</t>
  </si>
  <si>
    <t>Tjeckien</t>
  </si>
  <si>
    <t>TJE</t>
  </si>
  <si>
    <t>B</t>
  </si>
  <si>
    <t>Sydafrika</t>
  </si>
  <si>
    <t>SYD</t>
  </si>
  <si>
    <t>C</t>
  </si>
  <si>
    <t>Sydkorea</t>
  </si>
  <si>
    <t>D</t>
  </si>
  <si>
    <t>Kanada</t>
  </si>
  <si>
    <t>KAN</t>
  </si>
  <si>
    <t>E</t>
  </si>
  <si>
    <t>Bosnien och Hercegovina</t>
  </si>
  <si>
    <t>BOS</t>
  </si>
  <si>
    <t>F</t>
  </si>
  <si>
    <t>Qatar</t>
  </si>
  <si>
    <t>QAT</t>
  </si>
  <si>
    <t>G</t>
  </si>
  <si>
    <t>Schweiz</t>
  </si>
  <si>
    <t>SCH</t>
  </si>
  <si>
    <t>H</t>
  </si>
  <si>
    <t>Brasilien</t>
  </si>
  <si>
    <t>BRA</t>
  </si>
  <si>
    <t>I</t>
  </si>
  <si>
    <t>Haiti</t>
  </si>
  <si>
    <t>HAI</t>
  </si>
  <si>
    <t>J</t>
  </si>
  <si>
    <t>Marocko</t>
  </si>
  <si>
    <t>MAR</t>
  </si>
  <si>
    <t>K</t>
  </si>
  <si>
    <t>Skottland</t>
  </si>
  <si>
    <t>SKO</t>
  </si>
  <si>
    <t>L</t>
  </si>
  <si>
    <t>USA</t>
  </si>
  <si>
    <t>Australien</t>
  </si>
  <si>
    <t>AUS</t>
  </si>
  <si>
    <t>Paraguay</t>
  </si>
  <si>
    <t>PAR</t>
  </si>
  <si>
    <t>Turkiet</t>
  </si>
  <si>
    <t>TUR</t>
  </si>
  <si>
    <t>Curaçao</t>
  </si>
  <si>
    <t>CUR</t>
  </si>
  <si>
    <t>Ecuador</t>
  </si>
  <si>
    <t>ECU</t>
  </si>
  <si>
    <t>Tyskland</t>
  </si>
  <si>
    <t>TYS</t>
  </si>
  <si>
    <t>Elfenbenskusten</t>
  </si>
  <si>
    <t>ELF</t>
  </si>
  <si>
    <t>Nederländerna</t>
  </si>
  <si>
    <t>NED</t>
  </si>
  <si>
    <t>Japan</t>
  </si>
  <si>
    <t>JAP</t>
  </si>
  <si>
    <t>Sverige</t>
  </si>
  <si>
    <t>SVE</t>
  </si>
  <si>
    <t>Tunisien</t>
  </si>
  <si>
    <t>TUN</t>
  </si>
  <si>
    <t>Belgien</t>
  </si>
  <si>
    <t>BEL</t>
  </si>
  <si>
    <t>Egypten</t>
  </si>
  <si>
    <t>EGY</t>
  </si>
  <si>
    <t>Iran</t>
  </si>
  <si>
    <t>IRA</t>
  </si>
  <si>
    <t>Nya Zeeland</t>
  </si>
  <si>
    <t>NYA</t>
  </si>
  <si>
    <t>Kap Verde</t>
  </si>
  <si>
    <t>KAP</t>
  </si>
  <si>
    <t>Saudiarabien</t>
  </si>
  <si>
    <t>SAU</t>
  </si>
  <si>
    <t>Spanien</t>
  </si>
  <si>
    <t>SPA</t>
  </si>
  <si>
    <t>Uruguay</t>
  </si>
  <si>
    <t>URU</t>
  </si>
  <si>
    <t>Frankrike</t>
  </si>
  <si>
    <t>FRA</t>
  </si>
  <si>
    <t>Norge</t>
  </si>
  <si>
    <t>NOR</t>
  </si>
  <si>
    <t>Senegal</t>
  </si>
  <si>
    <t>SEN</t>
  </si>
  <si>
    <t>Irak</t>
  </si>
  <si>
    <t>Algeriet</t>
  </si>
  <si>
    <t>ALG</t>
  </si>
  <si>
    <t>Argentina</t>
  </si>
  <si>
    <t>ARG</t>
  </si>
  <si>
    <t>Österrike</t>
  </si>
  <si>
    <t>ÖST</t>
  </si>
  <si>
    <t>Jordanien</t>
  </si>
  <si>
    <t>JOR</t>
  </si>
  <si>
    <t>Colombia</t>
  </si>
  <si>
    <t>COL</t>
  </si>
  <si>
    <t>DR Kongo</t>
  </si>
  <si>
    <t xml:space="preserve">DR </t>
  </si>
  <si>
    <t>Portugal</t>
  </si>
  <si>
    <t>POR</t>
  </si>
  <si>
    <t>Uzbekistan</t>
  </si>
  <si>
    <t>UZB</t>
  </si>
  <si>
    <t>Kroatien</t>
  </si>
  <si>
    <t>KRO</t>
  </si>
  <si>
    <t>England</t>
  </si>
  <si>
    <t>ENG</t>
  </si>
  <si>
    <t>Ghana</t>
  </si>
  <si>
    <t>GHA</t>
  </si>
  <si>
    <t>Panama</t>
  </si>
  <si>
    <t>PAN</t>
  </si>
  <si>
    <t>Spelschema Gruppspel VM 2026</t>
  </si>
  <si>
    <t>Match</t>
  </si>
  <si>
    <t>Lag 1</t>
  </si>
  <si>
    <t>Lag 2</t>
  </si>
  <si>
    <t>Arena</t>
  </si>
  <si>
    <t>Källa</t>
  </si>
  <si>
    <t>Mexiko - Sydafrika</t>
  </si>
  <si>
    <t>Mexiko City Stadium</t>
  </si>
  <si>
    <t>FOX Sports / FIFA</t>
  </si>
  <si>
    <t>22:00</t>
  </si>
  <si>
    <t>Sydkorea - Tjeckien</t>
  </si>
  <si>
    <t>Guadalajara Stadium</t>
  </si>
  <si>
    <t>Kanada - Bosnien och Hercegovina</t>
  </si>
  <si>
    <t>Toronto Stadium</t>
  </si>
  <si>
    <t>21:00</t>
  </si>
  <si>
    <t>USA - Paraguay</t>
  </si>
  <si>
    <t>Los Angeles Stadium</t>
  </si>
  <si>
    <t>Qatar - Schweiz</t>
  </si>
  <si>
    <t>San Francisco Bay Stadium</t>
  </si>
  <si>
    <t>18:00</t>
  </si>
  <si>
    <t>Brasilien - Marocko</t>
  </si>
  <si>
    <t>New York New Jersey Stadium</t>
  </si>
  <si>
    <t>Haiti - Skottland</t>
  </si>
  <si>
    <t>Boston Stadium</t>
  </si>
  <si>
    <t>00:00</t>
  </si>
  <si>
    <t>Australien - Turkiet</t>
  </si>
  <si>
    <t>BC Place Vancouver</t>
  </si>
  <si>
    <t>Tyskland - Curaçao</t>
  </si>
  <si>
    <t>Houston Stadium</t>
  </si>
  <si>
    <t>Nederländerna - Japan</t>
  </si>
  <si>
    <t>Dallas Stadium</t>
  </si>
  <si>
    <t>19:00</t>
  </si>
  <si>
    <t>Elfenbenskusten - Ecuador</t>
  </si>
  <si>
    <t>Philadelphia Stadium</t>
  </si>
  <si>
    <t>Tunisien - Sverige</t>
  </si>
  <si>
    <t>Monterrey Stadium</t>
  </si>
  <si>
    <t>Spanien - Kap Verde</t>
  </si>
  <si>
    <t>Atlanta Stadium</t>
  </si>
  <si>
    <t>Egyptenen</t>
  </si>
  <si>
    <t>Belgien - Egyptenen</t>
  </si>
  <si>
    <t>Seattle Stadium</t>
  </si>
  <si>
    <t>Saudiarabien - Uruguay</t>
  </si>
  <si>
    <t>Miami Stadium</t>
  </si>
  <si>
    <t>Iran - Nya Zeeland</t>
  </si>
  <si>
    <t>Frankrike - Senegal</t>
  </si>
  <si>
    <t>Irak - Norge</t>
  </si>
  <si>
    <t>Argentina - Algeriet</t>
  </si>
  <si>
    <t>Kansas City Stadium</t>
  </si>
  <si>
    <t>Jordanienien</t>
  </si>
  <si>
    <t>Österrike - Jordanienien</t>
  </si>
  <si>
    <t>Portugal - DR Kongo</t>
  </si>
  <si>
    <t>England - Kroatien</t>
  </si>
  <si>
    <t>Ghana - Panama</t>
  </si>
  <si>
    <t>Uzbekistan - Colombia</t>
  </si>
  <si>
    <t>Tjeckien - Sydafrika</t>
  </si>
  <si>
    <t>Schweiz - Bosnien och Hercegovina</t>
  </si>
  <si>
    <t>Kanada - Qatar</t>
  </si>
  <si>
    <t>Mexiko - Sydkorea</t>
  </si>
  <si>
    <t>USA - Australien</t>
  </si>
  <si>
    <t>Skottland - Marocko</t>
  </si>
  <si>
    <t>Brasilien - Haiti</t>
  </si>
  <si>
    <t>Turkiet - Paraguay</t>
  </si>
  <si>
    <t>Nederländerna - Sverige</t>
  </si>
  <si>
    <t>Tyskland - Elfenbenskusten</t>
  </si>
  <si>
    <t>Ecuador - Curaçao</t>
  </si>
  <si>
    <t>Tunisien - Japan</t>
  </si>
  <si>
    <t>Spanien - Saudiarabien</t>
  </si>
  <si>
    <t>Belgien - Iran</t>
  </si>
  <si>
    <t>Uruguay - Kap Verde</t>
  </si>
  <si>
    <t>Nya Zeeland - Egyptenen</t>
  </si>
  <si>
    <t>Argentina - Österrike</t>
  </si>
  <si>
    <t>Frankrike - Irak</t>
  </si>
  <si>
    <t>Norge - Senegal</t>
  </si>
  <si>
    <t>23:00</t>
  </si>
  <si>
    <t>Jordanienien - Algeriet</t>
  </si>
  <si>
    <t>Portugal - Uzbekistan</t>
  </si>
  <si>
    <t>England - Ghana</t>
  </si>
  <si>
    <t>Panama - Kroatien</t>
  </si>
  <si>
    <t>Colombia - DR Kongo</t>
  </si>
  <si>
    <t>Schweiz - Kanada</t>
  </si>
  <si>
    <t>Bosnien och Hercegovina - Qatar</t>
  </si>
  <si>
    <t>Brasilien - Skottland</t>
  </si>
  <si>
    <t>Marocko - Haiti</t>
  </si>
  <si>
    <t>Mexiko - Tjeckien</t>
  </si>
  <si>
    <t>Sydkorea - Sydafrika</t>
  </si>
  <si>
    <t>Ecuador - Tyskland</t>
  </si>
  <si>
    <t>Curaçao - Elfenbenskusten</t>
  </si>
  <si>
    <t>Tunisien - Nederländerna</t>
  </si>
  <si>
    <t>Japan - Sverige</t>
  </si>
  <si>
    <t>USA - Turkiet</t>
  </si>
  <si>
    <t>Paraguay - Australien</t>
  </si>
  <si>
    <t>Norge - Frankrike</t>
  </si>
  <si>
    <t>Senegal - Irak</t>
  </si>
  <si>
    <t>Uruguay - Spanien</t>
  </si>
  <si>
    <t>Kap Verde - Saudiarabien</t>
  </si>
  <si>
    <t>Nya Zeeland - Belgien</t>
  </si>
  <si>
    <t>Egyptenen - Iran</t>
  </si>
  <si>
    <t>Panama - England</t>
  </si>
  <si>
    <t>Kroatien - Ghana</t>
  </si>
  <si>
    <t>Colombia - Portugal</t>
  </si>
  <si>
    <t>DR Kongo - Uzbekistan</t>
  </si>
  <si>
    <t>Argentina - Jordanienien</t>
  </si>
  <si>
    <t>Algeriet - Österrike</t>
  </si>
  <si>
    <t>Alla lag</t>
  </si>
  <si>
    <t>Placering</t>
  </si>
  <si>
    <t>Tippade grupptreor</t>
  </si>
  <si>
    <t>M75 allowed thirds</t>
  </si>
  <si>
    <t>M78 allowed thirds</t>
  </si>
  <si>
    <t>M79 allowed thirds</t>
  </si>
  <si>
    <t>M80 allowed thirds</t>
  </si>
  <si>
    <t>M81 allowed thirds</t>
  </si>
  <si>
    <t>M82 allowed thirds</t>
  </si>
  <si>
    <t>M88 allowed thirds</t>
  </si>
  <si>
    <t>M85 allowed thirds</t>
  </si>
  <si>
    <t>M73</t>
  </si>
  <si>
    <t>M75</t>
  </si>
  <si>
    <t>M74</t>
  </si>
  <si>
    <t>M77</t>
  </si>
  <si>
    <t>M76</t>
  </si>
  <si>
    <t>M78</t>
  </si>
  <si>
    <t>M79</t>
  </si>
  <si>
    <t>M80</t>
  </si>
  <si>
    <t>M83</t>
  </si>
  <si>
    <t>M84</t>
  </si>
  <si>
    <t>M81</t>
  </si>
  <si>
    <t>M82</t>
  </si>
  <si>
    <t>M86</t>
  </si>
  <si>
    <t>M88</t>
  </si>
  <si>
    <t>M85</t>
  </si>
  <si>
    <t>M87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</si>
  <si>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</si>
  <si>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</si>
  <si>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</si>
  <si>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</si>
  <si>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</si>
  <si>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</si>
  <si>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</si>
  <si>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</si>
  <si>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</si>
  <si>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</si>
  <si>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</si>
  <si>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</si>
  <si>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M101</t>
  </si>
  <si>
    <t>M102</t>
  </si>
  <si>
    <t>FINAL</t>
  </si>
  <si>
    <t>QF_4</t>
  </si>
  <si>
    <t>SF_1</t>
  </si>
  <si>
    <t>SF_2</t>
  </si>
  <si>
    <t>Gruppspel – välj 1:a, 2:a och 3:a i varje grupp</t>
  </si>
  <si>
    <t>Välj lag i de gula rutorna. 4:e laget räknas fram automatiskt. Samma lag får inte väljas flera gånger i samma grupp.</t>
  </si>
  <si>
    <t>1:a</t>
  </si>
  <si>
    <t>2:a</t>
  </si>
  <si>
    <t>3:a</t>
  </si>
  <si>
    <t>4:a auto</t>
  </si>
  <si>
    <t>Kontroll</t>
  </si>
  <si>
    <t>Lag i gruppen</t>
  </si>
  <si>
    <t>Mexiko, Tjeckien, Sydafrika, Sydkorea</t>
  </si>
  <si>
    <t>Kanada, Bosnien och Hercegovina, Qatar, Schweiz</t>
  </si>
  <si>
    <t>Brasilien, Haiti, Marocko, Skottland</t>
  </si>
  <si>
    <t>USA, Australien, Paraguay, Turkiet</t>
  </si>
  <si>
    <t>Curaçao, Ecuador, Tyskland, Elfenbenskusten</t>
  </si>
  <si>
    <t>Nederländerna, Japan, Sverige, Tunisien</t>
  </si>
  <si>
    <t>Belgien, Egypten, Iran, Nya Zeeland</t>
  </si>
  <si>
    <t>Kap Verde, Saudiarabien, Spanien, Uruguay</t>
  </si>
  <si>
    <t>Frankrike, Norge, Senegal, Irak</t>
  </si>
  <si>
    <t>Algeriet, Argentina, Österrike, Jordanien</t>
  </si>
  <si>
    <t>Colombia, DR Kongo, Portugal, Uzbekistan</t>
  </si>
  <si>
    <t>Kroatien, England, Ghana, Panama</t>
  </si>
  <si>
    <t>Sammanfattning till master</t>
  </si>
  <si>
    <t>Gruppvinnare</t>
  </si>
  <si>
    <t>Grupptvåa</t>
  </si>
  <si>
    <t>Grupptrea</t>
  </si>
  <si>
    <t>Slutspel – FIFA VM 2026 officiellt bracket</t>
  </si>
  <si>
    <t>Vidare från gruppspel / första utslagsrundan</t>
  </si>
  <si>
    <t>Första utslagsrundan (M73–M88)</t>
  </si>
  <si>
    <t>Åttondel (M89–M96)</t>
  </si>
  <si>
    <t>Kvartsfinal (M97–M100)</t>
  </si>
  <si>
    <t>Semifinal (M101–M102)</t>
  </si>
  <si>
    <t>Final</t>
  </si>
  <si>
    <t>Nr</t>
  </si>
  <si>
    <t>Typ</t>
  </si>
  <si>
    <t>Vinnare</t>
  </si>
  <si>
    <t>Möte</t>
  </si>
  <si>
    <t>Världsmästare</t>
  </si>
  <si>
    <t>Gruppvinnare A</t>
  </si>
  <si>
    <t>Gruppvinnare B</t>
  </si>
  <si>
    <t>Gruppvinnare C</t>
  </si>
  <si>
    <t>Gruppvinnare D</t>
  </si>
  <si>
    <t>Gruppvinnare E</t>
  </si>
  <si>
    <t>Gruppvinnare F</t>
  </si>
  <si>
    <t>Gruppvinnare G</t>
  </si>
  <si>
    <t>Gruppvinnare H</t>
  </si>
  <si>
    <t>Gruppvinnare I</t>
  </si>
  <si>
    <t>Gruppvinnare J</t>
  </si>
  <si>
    <t>Gruppvinnare K</t>
  </si>
  <si>
    <t>Gruppvinnare L</t>
  </si>
  <si>
    <t>Grupptvåa A</t>
  </si>
  <si>
    <t>Grupptvåa B</t>
  </si>
  <si>
    <t>Grupptvåa C</t>
  </si>
  <si>
    <t>Grupptvåa D</t>
  </si>
  <si>
    <t>Grupptvåa E</t>
  </si>
  <si>
    <t>Grupptvåa F</t>
  </si>
  <si>
    <t>Grupptvåa G</t>
  </si>
  <si>
    <t>Färgförklaring</t>
  </si>
  <si>
    <t>Grupptvåa H</t>
  </si>
  <si>
    <t>Blå</t>
  </si>
  <si>
    <t>Automatiskt från gruppspel</t>
  </si>
  <si>
    <t>Grupptvåa I</t>
  </si>
  <si>
    <t>Gul</t>
  </si>
  <si>
    <t>Välj bästa grupptrea</t>
  </si>
  <si>
    <t>Grupptvåa J</t>
  </si>
  <si>
    <t>Grön/orange/lila/turkos/guld</t>
  </si>
  <si>
    <t>Välj vinnare i respektive runda</t>
  </si>
  <si>
    <t>Grupptvåa K</t>
  </si>
  <si>
    <t>Grupptvåa L</t>
  </si>
  <si>
    <t>Bracket enligt FIFA/VM 2026: M73–M88 och vidare M89–M102.</t>
  </si>
  <si>
    <t>Kvartsfinalister</t>
  </si>
  <si>
    <t>Från kvartsfinalister</t>
  </si>
  <si>
    <t>Semifinalister</t>
  </si>
  <si>
    <t>Från semifinalister</t>
  </si>
  <si>
    <t>Finalister</t>
  </si>
  <si>
    <t>Från finalister</t>
  </si>
  <si>
    <t>Skytteligavinnare</t>
  </si>
  <si>
    <t>Utslagsfråga - totalt antal mål</t>
  </si>
  <si>
    <t>Export till master – kopiera rad 3 till rätt deltagarrad i masterfilens Tips Slutspel, och gruppsammanfattningen till Tips Gruppspel</t>
  </si>
  <si>
    <t>Deltagare</t>
  </si>
  <si>
    <t>Vidare 1</t>
  </si>
  <si>
    <t>Vidare 2</t>
  </si>
  <si>
    <t>Vidare 3</t>
  </si>
  <si>
    <t>Vidare 4</t>
  </si>
  <si>
    <t>Vidare 5</t>
  </si>
  <si>
    <t>Vidare 6</t>
  </si>
  <si>
    <t>Vidare 7</t>
  </si>
  <si>
    <t>Vidare 8</t>
  </si>
  <si>
    <t>Vidare 9</t>
  </si>
  <si>
    <t>Vidare 10</t>
  </si>
  <si>
    <t>Vidare 11</t>
  </si>
  <si>
    <t>Vidare 12</t>
  </si>
  <si>
    <t>Vidare 13</t>
  </si>
  <si>
    <t>Vidare 14</t>
  </si>
  <si>
    <t>Vidare 15</t>
  </si>
  <si>
    <t>Vidare 16</t>
  </si>
  <si>
    <t>Vidare 17</t>
  </si>
  <si>
    <t>Vidare 18</t>
  </si>
  <si>
    <t>Vidare 19</t>
  </si>
  <si>
    <t>Vidare 20</t>
  </si>
  <si>
    <t>Vidare 21</t>
  </si>
  <si>
    <t>Vidare 22</t>
  </si>
  <si>
    <t>Vidare 23</t>
  </si>
  <si>
    <t>Vidare 24</t>
  </si>
  <si>
    <t>Vidare 25</t>
  </si>
  <si>
    <t>Vidare 26</t>
  </si>
  <si>
    <t>Vidare 27</t>
  </si>
  <si>
    <t>Vidare 28</t>
  </si>
  <si>
    <t>Vidare 29</t>
  </si>
  <si>
    <t>Vidare 30</t>
  </si>
  <si>
    <t>Vidare 31</t>
  </si>
  <si>
    <t>Vidare 32</t>
  </si>
  <si>
    <t>Kvart 1</t>
  </si>
  <si>
    <t>Kvart 2</t>
  </si>
  <si>
    <t>Kvart 3</t>
  </si>
  <si>
    <t>Kvart 4</t>
  </si>
  <si>
    <t>Kvart 5</t>
  </si>
  <si>
    <t>Kvart 6</t>
  </si>
  <si>
    <t>Kvart 7</t>
  </si>
  <si>
    <t>Kvart 8</t>
  </si>
  <si>
    <t>Semi 1</t>
  </si>
  <si>
    <t>Semi 2</t>
  </si>
  <si>
    <t>Semi 3</t>
  </si>
  <si>
    <t>Semi 4</t>
  </si>
  <si>
    <t>Final 1</t>
  </si>
  <si>
    <t>Final 2</t>
  </si>
  <si>
    <t>Skyttekung</t>
  </si>
  <si>
    <t>Utslagsfråga</t>
  </si>
  <si>
    <t>Gruppspel export</t>
  </si>
  <si>
    <t>Insats/pris</t>
  </si>
  <si>
    <t>300 kr per deltagare. Vinnare 80 %, tvåa 20 %.</t>
  </si>
  <si>
    <t>Fyll i gruppetta, grupptvåa och grupptrea i Gruppspel. Fjärde laget räknas automatiskt. I Slutspel väljer du 8 bästa grupptreor från dina tippade grupptreor. Samt vinnarna i första slutspelrundan, match 73 till 87. Därefter vinnarna i match 89 till 96, vinnarna i kvarten, semin och till sist vilket lag som blir Världsmästare. Glöm inte att fylla i ditt förslag på skytteligarevinnare i fliken slutspel ruta B 66, samt utslagsfrågan hur många mål görs i hela VM i ruta B70</t>
  </si>
  <si>
    <t>Skicka tillbaka hela Excel-filen till Anders på mail adress:   anders.h.engstrom@gmail.com</t>
  </si>
  <si>
    <t>Datum (Sverige)</t>
  </si>
  <si>
    <t>Tid (Sverige)</t>
  </si>
  <si>
    <t>11 juni 2026</t>
  </si>
  <si>
    <t>12 juni 2026</t>
  </si>
  <si>
    <t>04:00</t>
  </si>
  <si>
    <t>13 juni 2026</t>
  </si>
  <si>
    <t>03:00</t>
  </si>
  <si>
    <t>14 juni 2026</t>
  </si>
  <si>
    <t>06:00</t>
  </si>
  <si>
    <t>15 juni 2026</t>
  </si>
  <si>
    <t>01:00</t>
  </si>
  <si>
    <t>16 juni 2026</t>
  </si>
  <si>
    <t>17 juni 2026</t>
  </si>
  <si>
    <t>18 juni 2026</t>
  </si>
  <si>
    <t>19 juni 2026</t>
  </si>
  <si>
    <t>20 juni 2026</t>
  </si>
  <si>
    <t>21 juni 2026</t>
  </si>
  <si>
    <t>02:00</t>
  </si>
  <si>
    <t>22 juni 2026</t>
  </si>
  <si>
    <t>23 juni 2026</t>
  </si>
  <si>
    <t>05:00</t>
  </si>
  <si>
    <t>24 juni 2026</t>
  </si>
  <si>
    <t>25 juni 2026</t>
  </si>
  <si>
    <t>26 juni 2026</t>
  </si>
  <si>
    <t>27 juni 2026</t>
  </si>
  <si>
    <t>28 juni 2026</t>
  </si>
  <si>
    <t>01:30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</si>
</sst>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b/>
      <sz val="11"/>
      <name val="Calibri"/>
      <family val="2"/>
    </font>
    <font>
      <b/>
      <sz val="14"/>
      <color rgb="FFFFFFFF"/>
      <name val="Calibri"/>
      <family val="2"/>
    </font>
    <font>
      <i/>
      <sz val="11"/>
      <color rgb="FF666666"/>
      <name val="Calibri"/>
      <family val="2"/>
    </font>
    <font>
      <b/>
      <sz val="15"/>
      <color rgb="FFFFFFFF"/>
      <name val="Calibri"/>
      <family val="2"/>
    </font>
    <font>
      <b/>
      <sz val="11"/>
      <color rgb="FFB91C1C"/>
      <name val="Calibri"/>
      <family val="2"/>
    </font>
    <font>
      <b/>
      <sz val="11"/>
      <color rgb="FF1F4E78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b/>
      <sz val="11"/>
      <color theme="1"/>
      <name val="Calibri"/>
      <family val="2"/>
    </font>
    <font>
      <i/>
      <sz val="11"/>
      <color rgb="FF333333"/>
      <name val="Calibri"/>
      <family val="2"/>
    </font>
    <font>
      <sz val="11"/>
      <color rgb="FF666666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8"/>
      <color rgb="FFFFFFFF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1F4E78"/>
      </patternFill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5B9BD5"/>
      </patternFill>
    </fill>
    <fill>
      <patternFill patternType="solid">
        <fgColor rgb="FFE2F0D9"/>
      </patternFill>
    </fill>
    <fill>
      <patternFill patternType="solid">
        <fgColor rgb="FF70AD47"/>
      </patternFill>
    </fill>
    <fill>
      <patternFill patternType="solid">
        <fgColor rgb="FFFFF2CC"/>
      </patternFill>
    </fill>
    <fill>
      <patternFill patternType="solid">
        <fgColor rgb="FFFFC000"/>
      </patternFill>
    </fill>
    <fill>
      <patternFill patternType="solid">
        <fgColor rgb="FFFCE4D6"/>
      </patternFill>
    </fill>
    <fill>
      <patternFill patternType="solid">
        <fgColor rgb="FFED7D31"/>
      </patternFill>
    </fill>
    <fill>
      <patternFill patternType="solid">
        <fgColor rgb="FFEADCF8"/>
      </patternFill>
    </fill>
    <fill>
      <patternFill patternType="solid">
        <fgColor rgb="FF7030A0"/>
      </patternFill>
    </fill>
    <fill>
      <patternFill patternType="solid">
        <fgColor rgb="FFD9EAD3"/>
      </patternFill>
    </fill>
    <fill>
      <patternFill patternType="solid">
        <fgColor rgb="FF548235"/>
      </patternFill>
    </fill>
    <fill>
      <patternFill patternType="solid">
        <fgColor rgb="FFF4CCCC"/>
      </patternFill>
    </fill>
    <fill>
      <patternFill patternType="solid">
        <fgColor rgb="FFC00000"/>
      </patternFill>
    </fill>
    <fill>
      <patternFill patternType="solid">
        <fgColor rgb="FF4472C4"/>
      </patternFill>
    </fill>
    <fill>
      <patternFill patternType="solid">
        <fgColor rgb="FF00B050"/>
      </patternFill>
    </fill>
    <fill>
      <patternFill patternType="solid">
        <fgColor rgb="FFBF9000"/>
      </patternFill>
    </fill>
    <fill>
      <patternFill patternType="solid">
        <fgColor rgb="FFC55A11"/>
      </patternFill>
    </fill>
    <fill>
      <patternFill patternType="solid">
        <fgColor rgb="FF8064A2"/>
      </patternFill>
    </fill>
    <fill>
      <patternFill patternType="solid">
        <fgColor rgb="FFF8F9FA"/>
      </patternFill>
    </fill>
    <fill>
      <patternFill patternType="solid">
        <fgColor rgb="FF1F4E78"/>
      </patternFill>
    </fill>
    <fill>
      <patternFill patternType="solid">
        <fgColor rgb="FFF8F9FA"/>
      </patternFill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548235"/>
      </patternFill>
    </fill>
    <fill>
      <patternFill patternType="solid">
        <fgColor rgb="FFC55A11"/>
      </patternFill>
    </fill>
    <fill>
      <patternFill patternType="solid">
        <fgColor rgb="FF7030A0"/>
      </patternFill>
    </fill>
    <fill>
      <patternFill patternType="solid">
        <fgColor rgb="FF4472C4"/>
      </patternFill>
    </fill>
    <fill>
      <patternFill patternType="solid">
        <fgColor rgb="FFBF9000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EADCF8"/>
      </patternFill>
    </fill>
    <fill>
      <patternFill patternType="solid">
        <fgColor rgb="FFDDEBF7"/>
      </patternFill>
    </fill>
    <fill>
      <patternFill patternType="solid">
        <fgColor rgb="FFFFD966"/>
      </patternFill>
    </fill>
    <fill>
      <patternFill patternType="solid">
        <fgColor rgb="FFF2F2F2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DDEBF7"/>
      </patternFill>
    </fill>
    <fill>
      <patternFill patternType="solid">
        <fgColor rgb="FF5B9BD5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FCE4D6"/>
      </patternFill>
    </fill>
    <fill>
      <patternFill patternType="solid">
        <fgColor rgb="FFED7D31"/>
      </patternFill>
    </fill>
    <fill>
      <patternFill patternType="solid">
        <fgColor rgb="FFEADCF8"/>
      </patternFill>
    </fill>
    <fill>
      <patternFill patternType="solid">
        <fgColor rgb="FF7030A0"/>
      </patternFill>
    </fill>
    <fill>
      <patternFill patternType="solid">
        <fgColor rgb="FFD9EAD3"/>
      </patternFill>
    </fill>
    <fill>
      <patternFill patternType="solid">
        <fgColor rgb="FF548235"/>
      </patternFill>
    </fill>
    <fill>
      <patternFill patternType="solid">
        <fgColor rgb="FFF4CCCC"/>
      </patternFill>
    </fill>
    <fill>
      <patternFill patternType="solid">
        <fgColor rgb="FFC00000"/>
      </patternFill>
    </fill>
    <fill>
      <patternFill patternType="solid">
        <fgColor rgb="FF4472C4"/>
      </patternFill>
    </fill>
    <fill>
      <patternFill patternType="solid">
        <fgColor rgb="FF00B050"/>
      </patternFill>
    </fill>
    <fill>
      <patternFill patternType="solid">
        <fgColor rgb="FFBF9000"/>
      </patternFill>
    </fill>
    <fill>
      <patternFill patternType="solid">
        <fgColor rgb="FFC55A11"/>
      </patternFill>
    </fill>
    <fill>
      <patternFill patternType="solid">
        <fgColor rgb="FF8064A2"/>
      </patternFill>
    </fill>
    <fill>
      <patternFill patternType="solid">
        <fgColor rgb="FF1F4E78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4DFEC"/>
      </patternFill>
    </fill>
    <fill>
      <patternFill patternType="solid">
        <fgColor rgb="FFD9D2E9"/>
      </patternFill>
    </fill>
    <fill>
      <patternFill patternType="solid">
        <fgColor rgb="FFCFE2F3"/>
      </patternFill>
    </fill>
    <fill>
      <patternFill patternType="solid">
        <fgColor rgb="FFFCE5CD"/>
      </patternFill>
    </fill>
    <fill>
      <patternFill patternType="solid">
        <fgColor rgb="FFD0E0E3"/>
      </patternFill>
    </fill>
  </fills>
  <borders count="11">
    <border>
      <left/>
      <right/>
      <top/>
      <bottom/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/>
      <right/>
      <top/>
      <bottom style="thin">
        <color rgb="FFD9E1F2"/>
      </bottom>
      <diagonal/>
    </border>
  </borders>
  <cellStyleXfs count="2">
    <xf numFmtId="0" fontId="0" fillId="0" borderId="8"/>
    <xf numFmtId="0" fontId="1" fillId="0" borderId="8"/>
  </cellStyleXfs>
  <cellXfs count="197"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 applyBorder="1"/>
    <xf numFmtId="0" fontId="0" fillId="3" borderId="1" xfId="0" applyFill="1" applyBorder="1"/>
    <xf numFmtId="0" fontId="0" fillId="0" borderId="1" xfId="0" applyBorder="1"/>
    <xf numFmtId="0" fontId="9" fillId="0" borderId="0" xfId="0" applyFont="1" applyBorder="1"/>
    <xf numFmtId="0" fontId="10" fillId="0" borderId="0" xfId="0" applyFont="1" applyBorder="1" applyAlignment="1">
      <alignment wrapText="1"/>
    </xf>
    <xf numFmtId="0" fontId="2" fillId="4" borderId="0" xfId="0" applyFont="1" applyFill="1" applyBorder="1"/>
    <xf numFmtId="0" fontId="0" fillId="0" borderId="0" xfId="0" applyBorder="1" applyAlignment="1">
      <alignment wrapText="1"/>
    </xf>
    <xf numFmtId="0" fontId="11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vertical="center"/>
    </xf>
    <xf numFmtId="0" fontId="11" fillId="7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11" fillId="9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11" fillId="11" borderId="5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11" fillId="13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11" fillId="15" borderId="5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vertical="center"/>
    </xf>
    <xf numFmtId="0" fontId="0" fillId="16" borderId="5" xfId="0" applyFill="1" applyBorder="1" applyAlignment="1">
      <alignment vertical="center"/>
    </xf>
    <xf numFmtId="0" fontId="11" fillId="17" borderId="5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vertical="center"/>
    </xf>
    <xf numFmtId="0" fontId="0" fillId="18" borderId="5" xfId="0" applyFill="1" applyBorder="1" applyAlignment="1">
      <alignment vertical="center"/>
    </xf>
    <xf numFmtId="0" fontId="11" fillId="19" borderId="5" xfId="0" applyFont="1" applyFill="1" applyBorder="1" applyAlignment="1">
      <alignment horizontal="center" vertical="center"/>
    </xf>
    <xf numFmtId="0" fontId="13" fillId="18" borderId="5" xfId="0" applyFont="1" applyFill="1" applyBorder="1" applyAlignment="1">
      <alignment vertical="center"/>
    </xf>
    <xf numFmtId="0" fontId="11" fillId="20" borderId="5" xfId="0" applyFont="1" applyFill="1" applyBorder="1" applyAlignment="1">
      <alignment horizontal="center" vertical="center"/>
    </xf>
    <xf numFmtId="0" fontId="11" fillId="21" borderId="5" xfId="0" applyFont="1" applyFill="1" applyBorder="1" applyAlignment="1">
      <alignment horizontal="center" vertical="center"/>
    </xf>
    <xf numFmtId="0" fontId="11" fillId="22" borderId="5" xfId="0" applyFont="1" applyFill="1" applyBorder="1" applyAlignment="1">
      <alignment horizontal="center" vertical="center"/>
    </xf>
    <xf numFmtId="0" fontId="11" fillId="23" borderId="5" xfId="0" applyFont="1" applyFill="1" applyBorder="1" applyAlignment="1">
      <alignment horizontal="center" vertical="center"/>
    </xf>
    <xf numFmtId="0" fontId="11" fillId="24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/>
    </xf>
    <xf numFmtId="0" fontId="0" fillId="6" borderId="0" xfId="0" applyFill="1" applyBorder="1"/>
    <xf numFmtId="0" fontId="0" fillId="7" borderId="0" xfId="0" applyFill="1" applyBorder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0" fillId="17" borderId="0" xfId="0" applyFill="1" applyBorder="1"/>
    <xf numFmtId="0" fontId="0" fillId="18" borderId="0" xfId="0" applyFill="1" applyBorder="1"/>
    <xf numFmtId="0" fontId="0" fillId="19" borderId="0" xfId="0" applyFill="1" applyBorder="1"/>
    <xf numFmtId="0" fontId="0" fillId="20" borderId="0" xfId="0" applyFill="1" applyBorder="1"/>
    <xf numFmtId="0" fontId="0" fillId="21" borderId="0" xfId="0" applyFill="1" applyBorder="1"/>
    <xf numFmtId="0" fontId="0" fillId="22" borderId="0" xfId="0" applyFill="1" applyBorder="1"/>
    <xf numFmtId="0" fontId="0" fillId="23" borderId="0" xfId="0" applyFill="1" applyBorder="1"/>
    <xf numFmtId="0" fontId="0" fillId="24" borderId="0" xfId="0" applyFill="1" applyBorder="1"/>
    <xf numFmtId="0" fontId="0" fillId="25" borderId="0" xfId="0" applyFill="1" applyBorder="1" applyAlignment="1">
      <alignment wrapText="1"/>
    </xf>
    <xf numFmtId="0" fontId="11" fillId="26" borderId="0" xfId="0" applyFont="1" applyFill="1" applyBorder="1" applyAlignment="1">
      <alignment horizontal="center" vertical="center" wrapText="1"/>
    </xf>
    <xf numFmtId="0" fontId="15" fillId="27" borderId="0" xfId="0" applyFont="1" applyFill="1" applyBorder="1" applyAlignment="1">
      <alignment wrapText="1"/>
    </xf>
    <xf numFmtId="0" fontId="15" fillId="27" borderId="0" xfId="0" applyFont="1" applyFill="1" applyBorder="1"/>
    <xf numFmtId="0" fontId="12" fillId="28" borderId="0" xfId="0" applyFont="1" applyFill="1" applyBorder="1" applyAlignment="1">
      <alignment horizontal="center" vertical="center"/>
    </xf>
    <xf numFmtId="0" fontId="14" fillId="29" borderId="0" xfId="0" applyFont="1" applyFill="1" applyBorder="1" applyAlignment="1">
      <alignment vertical="center" wrapText="1"/>
    </xf>
    <xf numFmtId="0" fontId="14" fillId="29" borderId="0" xfId="0" applyFont="1" applyFill="1" applyBorder="1" applyAlignment="1">
      <alignment wrapText="1"/>
    </xf>
    <xf numFmtId="0" fontId="2" fillId="28" borderId="1" xfId="0" applyFont="1" applyFill="1" applyBorder="1" applyAlignment="1">
      <alignment horizontal="center" vertical="center" wrapText="1"/>
    </xf>
    <xf numFmtId="0" fontId="11" fillId="28" borderId="0" xfId="0" applyFont="1" applyFill="1" applyBorder="1" applyAlignment="1">
      <alignment horizontal="center" vertical="center" wrapText="1"/>
    </xf>
    <xf numFmtId="0" fontId="16" fillId="0" borderId="8" xfId="0" applyFont="1"/>
    <xf numFmtId="0" fontId="2" fillId="30" borderId="5" xfId="0" applyFont="1" applyFill="1" applyBorder="1" applyAlignment="1">
      <alignment horizontal="center" vertical="center" wrapText="1"/>
    </xf>
    <xf numFmtId="0" fontId="0" fillId="4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0" fontId="0" fillId="37" borderId="5" xfId="0" applyFill="1" applyBorder="1" applyAlignment="1">
      <alignment horizontal="center" vertical="center" wrapText="1"/>
    </xf>
    <xf numFmtId="0" fontId="4" fillId="37" borderId="4" xfId="0" applyFont="1" applyFill="1" applyBorder="1" applyAlignment="1">
      <alignment horizontal="center" vertical="center" wrapText="1"/>
    </xf>
    <xf numFmtId="0" fontId="0" fillId="38" borderId="5" xfId="0" applyFill="1" applyBorder="1" applyAlignment="1">
      <alignment horizontal="center" vertical="center" wrapText="1"/>
    </xf>
    <xf numFmtId="0" fontId="4" fillId="38" borderId="4" xfId="0" applyFont="1" applyFill="1" applyBorder="1" applyAlignment="1">
      <alignment horizontal="center" vertical="center" wrapText="1"/>
    </xf>
    <xf numFmtId="0" fontId="0" fillId="39" borderId="5" xfId="0" applyFill="1" applyBorder="1" applyAlignment="1">
      <alignment horizontal="center" vertical="center" wrapText="1"/>
    </xf>
    <xf numFmtId="0" fontId="4" fillId="39" borderId="4" xfId="0" applyFont="1" applyFill="1" applyBorder="1" applyAlignment="1">
      <alignment horizontal="center" vertical="center" wrapText="1"/>
    </xf>
    <xf numFmtId="0" fontId="4" fillId="4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43" borderId="5" xfId="0" applyFill="1" applyBorder="1" applyAlignment="1">
      <alignment horizontal="center" vertical="center" wrapText="1"/>
    </xf>
    <xf numFmtId="0" fontId="0" fillId="36" borderId="5" xfId="0" applyFill="1" applyBorder="1" applyAlignment="1">
      <alignment horizontal="center" vertical="center" wrapText="1"/>
    </xf>
    <xf numFmtId="0" fontId="6" fillId="0" borderId="0" xfId="0" applyFont="1" applyBorder="1"/>
    <xf numFmtId="0" fontId="0" fillId="41" borderId="5" xfId="0" applyFill="1" applyBorder="1" applyAlignment="1">
      <alignment horizontal="center" vertical="center" wrapText="1"/>
    </xf>
    <xf numFmtId="0" fontId="4" fillId="44" borderId="4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vertical="center" wrapText="1"/>
    </xf>
    <xf numFmtId="0" fontId="0" fillId="46" borderId="0" xfId="0" applyFill="1" applyBorder="1" applyAlignment="1">
      <alignment vertical="center" wrapText="1"/>
    </xf>
    <xf numFmtId="0" fontId="11" fillId="47" borderId="1" xfId="0" applyFont="1" applyFill="1" applyBorder="1" applyAlignment="1">
      <alignment horizontal="center" vertical="center" wrapText="1"/>
    </xf>
    <xf numFmtId="0" fontId="13" fillId="48" borderId="1" xfId="0" applyFont="1" applyFill="1" applyBorder="1" applyAlignment="1">
      <alignment horizontal="center" vertical="center" wrapText="1"/>
    </xf>
    <xf numFmtId="0" fontId="13" fillId="49" borderId="1" xfId="0" applyFont="1" applyFill="1" applyBorder="1" applyAlignment="1">
      <alignment horizontal="center" vertical="center" wrapText="1"/>
    </xf>
    <xf numFmtId="0" fontId="8" fillId="49" borderId="1" xfId="0" applyFont="1" applyFill="1" applyBorder="1" applyAlignment="1">
      <alignment horizontal="center" vertical="center" wrapText="1"/>
    </xf>
    <xf numFmtId="0" fontId="0" fillId="50" borderId="0" xfId="0" applyFill="1" applyBorder="1" applyAlignment="1">
      <alignment vertical="center" wrapText="1"/>
    </xf>
    <xf numFmtId="0" fontId="11" fillId="51" borderId="1" xfId="0" applyFont="1" applyFill="1" applyBorder="1" applyAlignment="1">
      <alignment horizontal="center" vertical="center" wrapText="1"/>
    </xf>
    <xf numFmtId="0" fontId="0" fillId="48" borderId="0" xfId="0" applyFill="1" applyBorder="1" applyAlignment="1">
      <alignment vertical="center" wrapText="1"/>
    </xf>
    <xf numFmtId="0" fontId="11" fillId="52" borderId="1" xfId="0" applyFont="1" applyFill="1" applyBorder="1" applyAlignment="1">
      <alignment horizontal="center" vertical="center" wrapText="1"/>
    </xf>
    <xf numFmtId="0" fontId="0" fillId="53" borderId="0" xfId="0" applyFill="1" applyBorder="1" applyAlignment="1">
      <alignment vertical="center" wrapText="1"/>
    </xf>
    <xf numFmtId="0" fontId="11" fillId="54" borderId="1" xfId="0" applyFont="1" applyFill="1" applyBorder="1" applyAlignment="1">
      <alignment horizontal="center" vertical="center" wrapText="1"/>
    </xf>
    <xf numFmtId="0" fontId="0" fillId="55" borderId="0" xfId="0" applyFill="1" applyBorder="1" applyAlignment="1">
      <alignment vertical="center" wrapText="1"/>
    </xf>
    <xf numFmtId="0" fontId="11" fillId="56" borderId="1" xfId="0" applyFont="1" applyFill="1" applyBorder="1" applyAlignment="1">
      <alignment horizontal="center" vertical="center" wrapText="1"/>
    </xf>
    <xf numFmtId="0" fontId="0" fillId="57" borderId="0" xfId="0" applyFill="1" applyBorder="1" applyAlignment="1">
      <alignment vertical="center" wrapText="1"/>
    </xf>
    <xf numFmtId="0" fontId="11" fillId="58" borderId="1" xfId="0" applyFont="1" applyFill="1" applyBorder="1" applyAlignment="1">
      <alignment horizontal="center" vertical="center" wrapText="1"/>
    </xf>
    <xf numFmtId="0" fontId="0" fillId="59" borderId="0" xfId="0" applyFill="1" applyBorder="1" applyAlignment="1">
      <alignment vertical="center" wrapText="1"/>
    </xf>
    <xf numFmtId="0" fontId="11" fillId="60" borderId="1" xfId="0" applyFont="1" applyFill="1" applyBorder="1" applyAlignment="1">
      <alignment horizontal="center" vertical="center" wrapText="1"/>
    </xf>
    <xf numFmtId="0" fontId="11" fillId="61" borderId="1" xfId="0" applyFont="1" applyFill="1" applyBorder="1" applyAlignment="1">
      <alignment horizontal="center" vertical="center" wrapText="1"/>
    </xf>
    <xf numFmtId="0" fontId="11" fillId="62" borderId="1" xfId="0" applyFont="1" applyFill="1" applyBorder="1" applyAlignment="1">
      <alignment horizontal="center" vertical="center" wrapText="1"/>
    </xf>
    <xf numFmtId="0" fontId="11" fillId="63" borderId="1" xfId="0" applyFont="1" applyFill="1" applyBorder="1" applyAlignment="1">
      <alignment horizontal="center" vertical="center" wrapText="1"/>
    </xf>
    <xf numFmtId="0" fontId="11" fillId="64" borderId="1" xfId="0" applyFont="1" applyFill="1" applyBorder="1" applyAlignment="1">
      <alignment horizontal="center" vertical="center" wrapText="1"/>
    </xf>
    <xf numFmtId="0" fontId="11" fillId="65" borderId="1" xfId="0" applyFont="1" applyFill="1" applyBorder="1" applyAlignment="1">
      <alignment horizontal="center" vertical="center" wrapText="1"/>
    </xf>
    <xf numFmtId="0" fontId="11" fillId="49" borderId="1" xfId="0" applyFont="1" applyFill="1" applyBorder="1" applyAlignment="1">
      <alignment horizontal="center" vertical="center"/>
    </xf>
    <xf numFmtId="0" fontId="17" fillId="49" borderId="1" xfId="0" applyFont="1" applyFill="1" applyBorder="1" applyAlignment="1">
      <alignment vertical="center"/>
    </xf>
    <xf numFmtId="0" fontId="17" fillId="49" borderId="1" xfId="0" applyFont="1" applyFill="1" applyBorder="1" applyAlignment="1">
      <alignment horizontal="center" vertical="center"/>
    </xf>
    <xf numFmtId="0" fontId="17" fillId="49" borderId="0" xfId="0" applyFont="1" applyFill="1" applyBorder="1"/>
    <xf numFmtId="0" fontId="2" fillId="66" borderId="1" xfId="0" applyFont="1" applyFill="1" applyBorder="1" applyAlignment="1">
      <alignment horizontal="center" vertical="center" wrapText="1"/>
    </xf>
    <xf numFmtId="0" fontId="0" fillId="46" borderId="1" xfId="0" applyFill="1" applyBorder="1" applyAlignment="1">
      <alignment horizontal="center" vertical="center"/>
    </xf>
    <xf numFmtId="0" fontId="11" fillId="47" borderId="1" xfId="0" applyFont="1" applyFill="1" applyBorder="1" applyAlignment="1">
      <alignment horizontal="center" vertical="center"/>
    </xf>
    <xf numFmtId="0" fontId="0" fillId="50" borderId="1" xfId="0" applyFill="1" applyBorder="1" applyAlignment="1">
      <alignment horizontal="center" vertical="center"/>
    </xf>
    <xf numFmtId="0" fontId="11" fillId="51" borderId="1" xfId="0" applyFont="1" applyFill="1" applyBorder="1" applyAlignment="1">
      <alignment horizontal="center" vertical="center"/>
    </xf>
    <xf numFmtId="0" fontId="0" fillId="48" borderId="1" xfId="0" applyFill="1" applyBorder="1" applyAlignment="1">
      <alignment horizontal="center" vertical="center"/>
    </xf>
    <xf numFmtId="0" fontId="11" fillId="52" borderId="1" xfId="0" applyFont="1" applyFill="1" applyBorder="1" applyAlignment="1">
      <alignment horizontal="center" vertical="center"/>
    </xf>
    <xf numFmtId="0" fontId="0" fillId="53" borderId="1" xfId="0" applyFill="1" applyBorder="1" applyAlignment="1">
      <alignment horizontal="center" vertical="center"/>
    </xf>
    <xf numFmtId="0" fontId="11" fillId="54" borderId="1" xfId="0" applyFont="1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11" fillId="56" borderId="1" xfId="0" applyFont="1" applyFill="1" applyBorder="1" applyAlignment="1">
      <alignment horizontal="center" vertical="center"/>
    </xf>
    <xf numFmtId="0" fontId="0" fillId="57" borderId="1" xfId="0" applyFill="1" applyBorder="1" applyAlignment="1">
      <alignment horizontal="center" vertical="center"/>
    </xf>
    <xf numFmtId="0" fontId="11" fillId="58" borderId="1" xfId="0" applyFont="1" applyFill="1" applyBorder="1" applyAlignment="1">
      <alignment horizontal="center" vertical="center"/>
    </xf>
    <xf numFmtId="0" fontId="0" fillId="59" borderId="1" xfId="0" applyFill="1" applyBorder="1" applyAlignment="1">
      <alignment horizontal="center" vertical="center"/>
    </xf>
    <xf numFmtId="0" fontId="11" fillId="60" borderId="1" xfId="0" applyFont="1" applyFill="1" applyBorder="1" applyAlignment="1">
      <alignment horizontal="center" vertical="center"/>
    </xf>
    <xf numFmtId="0" fontId="11" fillId="61" borderId="1" xfId="0" applyFont="1" applyFill="1" applyBorder="1" applyAlignment="1">
      <alignment horizontal="center" vertical="center"/>
    </xf>
    <xf numFmtId="0" fontId="11" fillId="62" borderId="1" xfId="0" applyFont="1" applyFill="1" applyBorder="1" applyAlignment="1">
      <alignment horizontal="center" vertical="center"/>
    </xf>
    <xf numFmtId="0" fontId="11" fillId="63" borderId="1" xfId="0" applyFont="1" applyFill="1" applyBorder="1" applyAlignment="1">
      <alignment horizontal="center" vertical="center"/>
    </xf>
    <xf numFmtId="0" fontId="11" fillId="64" borderId="1" xfId="0" applyFont="1" applyFill="1" applyBorder="1" applyAlignment="1">
      <alignment horizontal="center" vertical="center"/>
    </xf>
    <xf numFmtId="0" fontId="11" fillId="6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0" fontId="0" fillId="67" borderId="5" xfId="0" applyFill="1" applyBorder="1" applyAlignment="1">
      <alignment horizontal="center" vertical="center" wrapText="1"/>
    </xf>
    <xf numFmtId="0" fontId="18" fillId="0" borderId="0" xfId="0" applyFont="1" applyBorder="1"/>
    <xf numFmtId="0" fontId="18" fillId="43" borderId="5" xfId="0" applyFont="1" applyFill="1" applyBorder="1" applyAlignment="1">
      <alignment horizontal="center" vertical="center" wrapText="1"/>
    </xf>
    <xf numFmtId="0" fontId="1" fillId="0" borderId="8" xfId="1"/>
    <xf numFmtId="0" fontId="2" fillId="66" borderId="9" xfId="1" applyFont="1" applyFill="1" applyBorder="1" applyAlignment="1">
      <alignment horizontal="center" vertical="center" wrapText="1"/>
    </xf>
    <xf numFmtId="0" fontId="1" fillId="45" borderId="10" xfId="1" applyFill="1" applyBorder="1" applyAlignment="1">
      <alignment vertical="center" wrapText="1"/>
    </xf>
    <xf numFmtId="49" fontId="1" fillId="45" borderId="10" xfId="1" applyNumberFormat="1" applyFill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1" fillId="50" borderId="10" xfId="1" applyFill="1" applyBorder="1" applyAlignment="1">
      <alignment vertical="center" wrapText="1"/>
    </xf>
    <xf numFmtId="49" fontId="1" fillId="50" borderId="10" xfId="1" applyNumberFormat="1" applyFill="1" applyBorder="1" applyAlignment="1">
      <alignment vertical="center" wrapText="1"/>
    </xf>
    <xf numFmtId="0" fontId="1" fillId="53" borderId="10" xfId="1" applyFill="1" applyBorder="1" applyAlignment="1">
      <alignment vertical="center" wrapText="1"/>
    </xf>
    <xf numFmtId="49" fontId="1" fillId="53" borderId="10" xfId="1" applyNumberFormat="1" applyFill="1" applyBorder="1" applyAlignment="1">
      <alignment vertical="center" wrapText="1"/>
    </xf>
    <xf numFmtId="0" fontId="1" fillId="48" borderId="10" xfId="1" applyFill="1" applyBorder="1" applyAlignment="1">
      <alignment vertical="center" wrapText="1"/>
    </xf>
    <xf numFmtId="49" fontId="1" fillId="48" borderId="10" xfId="1" applyNumberFormat="1" applyFill="1" applyBorder="1" applyAlignment="1">
      <alignment vertical="center" wrapText="1"/>
    </xf>
    <xf numFmtId="0" fontId="1" fillId="68" borderId="10" xfId="1" applyFill="1" applyBorder="1" applyAlignment="1">
      <alignment vertical="center" wrapText="1"/>
    </xf>
    <xf numFmtId="49" fontId="1" fillId="68" borderId="10" xfId="1" applyNumberFormat="1" applyFill="1" applyBorder="1" applyAlignment="1">
      <alignment vertical="center" wrapText="1"/>
    </xf>
    <xf numFmtId="0" fontId="1" fillId="46" borderId="10" xfId="1" applyFill="1" applyBorder="1" applyAlignment="1">
      <alignment vertical="center" wrapText="1"/>
    </xf>
    <xf numFmtId="49" fontId="1" fillId="46" borderId="10" xfId="1" applyNumberFormat="1" applyFill="1" applyBorder="1" applyAlignment="1">
      <alignment vertical="center" wrapText="1"/>
    </xf>
    <xf numFmtId="0" fontId="1" fillId="59" borderId="10" xfId="1" applyFill="1" applyBorder="1" applyAlignment="1">
      <alignment vertical="center" wrapText="1"/>
    </xf>
    <xf numFmtId="49" fontId="1" fillId="59" borderId="10" xfId="1" applyNumberFormat="1" applyFill="1" applyBorder="1" applyAlignment="1">
      <alignment vertical="center" wrapText="1"/>
    </xf>
    <xf numFmtId="0" fontId="1" fillId="57" borderId="10" xfId="1" applyFill="1" applyBorder="1" applyAlignment="1">
      <alignment vertical="center" wrapText="1"/>
    </xf>
    <xf numFmtId="49" fontId="1" fillId="57" borderId="10" xfId="1" applyNumberFormat="1" applyFill="1" applyBorder="1" applyAlignment="1">
      <alignment vertical="center" wrapText="1"/>
    </xf>
    <xf numFmtId="0" fontId="1" fillId="69" borderId="10" xfId="1" applyFill="1" applyBorder="1" applyAlignment="1">
      <alignment vertical="center" wrapText="1"/>
    </xf>
    <xf numFmtId="49" fontId="1" fillId="69" borderId="10" xfId="1" applyNumberFormat="1" applyFill="1" applyBorder="1" applyAlignment="1">
      <alignment vertical="center" wrapText="1"/>
    </xf>
    <xf numFmtId="0" fontId="1" fillId="70" borderId="10" xfId="1" applyFill="1" applyBorder="1" applyAlignment="1">
      <alignment vertical="center" wrapText="1"/>
    </xf>
    <xf numFmtId="49" fontId="1" fillId="70" borderId="10" xfId="1" applyNumberFormat="1" applyFill="1" applyBorder="1" applyAlignment="1">
      <alignment vertical="center" wrapText="1"/>
    </xf>
    <xf numFmtId="0" fontId="1" fillId="71" borderId="10" xfId="1" applyFill="1" applyBorder="1" applyAlignment="1">
      <alignment vertical="center" wrapText="1"/>
    </xf>
    <xf numFmtId="49" fontId="1" fillId="71" borderId="10" xfId="1" applyNumberFormat="1" applyFill="1" applyBorder="1" applyAlignment="1">
      <alignment vertical="center" wrapText="1"/>
    </xf>
    <xf numFmtId="0" fontId="1" fillId="72" borderId="10" xfId="1" applyFill="1" applyBorder="1" applyAlignment="1">
      <alignment vertical="center" wrapText="1"/>
    </xf>
    <xf numFmtId="49" fontId="1" fillId="72" borderId="10" xfId="1" applyNumberFormat="1" applyFill="1" applyBorder="1" applyAlignment="1">
      <alignment vertical="center" wrapText="1"/>
    </xf>
    <xf numFmtId="0" fontId="1" fillId="45" borderId="10" xfId="1" applyFill="1" applyBorder="1" applyAlignment="1">
      <alignment horizontal="center" vertical="center" wrapText="1"/>
    </xf>
    <xf numFmtId="0" fontId="1" fillId="50" borderId="10" xfId="1" applyFill="1" applyBorder="1" applyAlignment="1">
      <alignment horizontal="center" vertical="center" wrapText="1"/>
    </xf>
    <xf numFmtId="0" fontId="1" fillId="53" borderId="10" xfId="1" applyFill="1" applyBorder="1" applyAlignment="1">
      <alignment horizontal="center" vertical="center" wrapText="1"/>
    </xf>
    <xf numFmtId="0" fontId="1" fillId="48" borderId="10" xfId="1" applyFill="1" applyBorder="1" applyAlignment="1">
      <alignment horizontal="center" vertical="center" wrapText="1"/>
    </xf>
    <xf numFmtId="0" fontId="1" fillId="68" borderId="10" xfId="1" applyFill="1" applyBorder="1" applyAlignment="1">
      <alignment horizontal="center" vertical="center" wrapText="1"/>
    </xf>
    <xf numFmtId="0" fontId="1" fillId="46" borderId="10" xfId="1" applyFill="1" applyBorder="1" applyAlignment="1">
      <alignment horizontal="center" vertical="center" wrapText="1"/>
    </xf>
    <xf numFmtId="0" fontId="1" fillId="59" borderId="10" xfId="1" applyFill="1" applyBorder="1" applyAlignment="1">
      <alignment horizontal="center" vertical="center" wrapText="1"/>
    </xf>
    <xf numFmtId="0" fontId="1" fillId="57" borderId="10" xfId="1" applyFill="1" applyBorder="1" applyAlignment="1">
      <alignment horizontal="center" vertical="center" wrapText="1"/>
    </xf>
    <xf numFmtId="0" fontId="1" fillId="69" borderId="10" xfId="1" applyFill="1" applyBorder="1" applyAlignment="1">
      <alignment horizontal="center" vertical="center" wrapText="1"/>
    </xf>
    <xf numFmtId="0" fontId="1" fillId="70" borderId="10" xfId="1" applyFill="1" applyBorder="1" applyAlignment="1">
      <alignment horizontal="center" vertical="center" wrapText="1"/>
    </xf>
    <xf numFmtId="0" fontId="1" fillId="71" borderId="10" xfId="1" applyFill="1" applyBorder="1" applyAlignment="1">
      <alignment horizontal="center" vertical="center" wrapText="1"/>
    </xf>
    <xf numFmtId="0" fontId="1" fillId="72" borderId="10" xfId="1" applyFill="1" applyBorder="1" applyAlignment="1">
      <alignment horizontal="center" vertical="center" wrapText="1"/>
    </xf>
    <xf numFmtId="0" fontId="1" fillId="0" borderId="8" xfId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3" fillId="2" borderId="5" xfId="0" applyFont="1" applyFill="1" applyBorder="1" applyAlignment="1">
      <alignment horizontal="center" vertical="center" wrapText="1"/>
    </xf>
    <xf numFmtId="0" fontId="19" fillId="66" borderId="8" xfId="1" applyFont="1" applyFill="1" applyAlignment="1">
      <alignment horizontal="center" vertical="center" wrapText="1"/>
    </xf>
    <xf numFmtId="0" fontId="1" fillId="0" borderId="8" xfId="1"/>
    <xf numFmtId="0" fontId="3" fillId="28" borderId="5" xfId="0" applyFont="1" applyFill="1" applyBorder="1" applyAlignment="1">
      <alignment horizontal="center" vertical="center" wrapText="1"/>
    </xf>
    <xf numFmtId="0" fontId="2" fillId="66" borderId="1" xfId="0" applyFont="1" applyFill="1" applyBorder="1" applyAlignment="1">
      <alignment horizontal="center" vertical="center" wrapText="1"/>
    </xf>
    <xf numFmtId="0" fontId="11" fillId="66" borderId="2" xfId="0" applyFont="1" applyFill="1" applyBorder="1" applyAlignment="1">
      <alignment horizontal="center"/>
    </xf>
    <xf numFmtId="0" fontId="11" fillId="66" borderId="3" xfId="0" applyFont="1" applyFill="1" applyBorder="1" applyAlignment="1">
      <alignment horizontal="center"/>
    </xf>
    <xf numFmtId="0" fontId="2" fillId="30" borderId="8" xfId="0" applyFont="1" applyFill="1" applyAlignment="1">
      <alignment horizontal="center" vertical="center" wrapText="1"/>
    </xf>
    <xf numFmtId="0" fontId="0" fillId="0" borderId="8" xfId="0"/>
    <xf numFmtId="0" fontId="7" fillId="30" borderId="8" xfId="0" applyFont="1" applyFill="1" applyAlignment="1">
      <alignment horizontal="center" vertical="center" wrapText="1"/>
    </xf>
    <xf numFmtId="0" fontId="2" fillId="34" borderId="8" xfId="0" applyFont="1" applyFill="1" applyAlignment="1">
      <alignment horizontal="center" vertical="center" wrapText="1"/>
    </xf>
    <xf numFmtId="0" fontId="2" fillId="31" borderId="8" xfId="0" applyFont="1" applyFill="1" applyAlignment="1">
      <alignment horizontal="center" vertical="center" wrapText="1"/>
    </xf>
    <xf numFmtId="0" fontId="2" fillId="35" borderId="8" xfId="0" applyFont="1" applyFill="1" applyAlignment="1">
      <alignment horizontal="center" vertical="center" wrapText="1"/>
    </xf>
    <xf numFmtId="0" fontId="2" fillId="32" borderId="8" xfId="0" applyFont="1" applyFill="1" applyAlignment="1">
      <alignment horizontal="center" vertical="center" wrapText="1"/>
    </xf>
    <xf numFmtId="0" fontId="2" fillId="33" borderId="8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</cellXfs>
  <cellStyles count="2">
    <cellStyle name="Normal" xfId="0" builtinId="0"/>
    <cellStyle name="Normal 2" xfId="1" xr:uid="{B627ACA9-54F3-413B-9525-9270FBED2440}"/>
  </cellStyles>
  <dxfs count="27">
    <dxf>
      <font>
        <b/>
        <color rgb="FF9C0006"/>
      </font>
      <fill>
        <patternFill>
          <bgColor rgb="FFF4CCCC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7F1D1D"/>
      </font>
      <fill>
        <patternFill>
          <bgColor rgb="FFFCA5A5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2c32e5e0a99c413/Dokument/EM%20VM%20Tipset/VM2026/Anders_VM_Tips_2026_300kr_master.xlsx" TargetMode="External"/><Relationship Id="rId1" Type="http://schemas.openxmlformats.org/officeDocument/2006/relationships/externalLinkPath" Target="Anders_VM_Tips_2026_300kr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Lag &amp; Grupper"/>
      <sheetName val="Spelschema"/>
      <sheetName val="Deltagare"/>
      <sheetName val="Facit"/>
      <sheetName val="Tips Gruppspel"/>
      <sheetName val="Tips Slutspel"/>
      <sheetName val="Poäng Gruppspel"/>
      <sheetName val="Poäng Slutspel"/>
      <sheetName val="Ledartabell"/>
      <sheetName val="Källor"/>
      <sheetName val="_Listor"/>
      <sheetName val="_Beräkning"/>
      <sheetName val="Slutspelsträ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Mexiko</v>
          </cell>
        </row>
        <row r="3">
          <cell r="A3" t="str">
            <v>Tjeckien</v>
          </cell>
        </row>
        <row r="4">
          <cell r="A4" t="str">
            <v>Sydafrika</v>
          </cell>
        </row>
        <row r="5">
          <cell r="A5" t="str">
            <v>Sydkorea</v>
          </cell>
        </row>
        <row r="6">
          <cell r="A6" t="str">
            <v>Kanada</v>
          </cell>
        </row>
        <row r="7">
          <cell r="A7" t="str">
            <v>Bosnien och Hercegovina</v>
          </cell>
        </row>
        <row r="8">
          <cell r="A8" t="str">
            <v>Qatar</v>
          </cell>
        </row>
        <row r="9">
          <cell r="A9" t="str">
            <v>Schweiz</v>
          </cell>
        </row>
        <row r="10">
          <cell r="A10" t="str">
            <v>Brasilien</v>
          </cell>
        </row>
        <row r="11">
          <cell r="A11" t="str">
            <v>Haiti</v>
          </cell>
        </row>
        <row r="12">
          <cell r="A12" t="str">
            <v>Marocko</v>
          </cell>
        </row>
        <row r="13">
          <cell r="A13" t="str">
            <v>Skottland</v>
          </cell>
        </row>
        <row r="14">
          <cell r="A14" t="str">
            <v>USA</v>
          </cell>
        </row>
        <row r="15">
          <cell r="A15" t="str">
            <v>Australien</v>
          </cell>
        </row>
        <row r="16">
          <cell r="A16" t="str">
            <v>Paraguay</v>
          </cell>
        </row>
        <row r="17">
          <cell r="A17" t="str">
            <v>Turkiet</v>
          </cell>
        </row>
        <row r="18">
          <cell r="A18" t="str">
            <v>Curaçao</v>
          </cell>
        </row>
        <row r="19">
          <cell r="A19" t="str">
            <v>Ecuador</v>
          </cell>
        </row>
        <row r="20">
          <cell r="A20" t="str">
            <v>Tyskland</v>
          </cell>
        </row>
        <row r="21">
          <cell r="A21" t="str">
            <v>Elfenbenskusten</v>
          </cell>
        </row>
        <row r="22">
          <cell r="A22" t="str">
            <v>Nederländerna</v>
          </cell>
        </row>
        <row r="23">
          <cell r="A23" t="str">
            <v>Japan</v>
          </cell>
        </row>
        <row r="24">
          <cell r="A24" t="str">
            <v>Sverige</v>
          </cell>
        </row>
        <row r="25">
          <cell r="A25" t="str">
            <v>Tunisien</v>
          </cell>
        </row>
        <row r="26">
          <cell r="A26" t="str">
            <v>Belgien</v>
          </cell>
        </row>
        <row r="27">
          <cell r="A27" t="str">
            <v>Egypten</v>
          </cell>
        </row>
        <row r="28">
          <cell r="A28" t="str">
            <v>Iran</v>
          </cell>
        </row>
        <row r="29">
          <cell r="A29" t="str">
            <v>Nya Zeeland</v>
          </cell>
        </row>
        <row r="30">
          <cell r="A30" t="str">
            <v>Kap Verde</v>
          </cell>
        </row>
        <row r="31">
          <cell r="A31" t="str">
            <v>Saudiarabien</v>
          </cell>
        </row>
        <row r="32">
          <cell r="A32" t="str">
            <v>Spanien</v>
          </cell>
        </row>
        <row r="33">
          <cell r="A33" t="str">
            <v>Uruguay</v>
          </cell>
        </row>
        <row r="34">
          <cell r="A34" t="str">
            <v>Frankrike</v>
          </cell>
        </row>
        <row r="35">
          <cell r="A35" t="str">
            <v>Norge</v>
          </cell>
        </row>
        <row r="36">
          <cell r="A36" t="str">
            <v>Senegal</v>
          </cell>
        </row>
        <row r="37">
          <cell r="A37" t="str">
            <v>Irak</v>
          </cell>
        </row>
        <row r="38">
          <cell r="A38" t="str">
            <v>Algeriet</v>
          </cell>
        </row>
        <row r="39">
          <cell r="A39" t="str">
            <v>Argentina</v>
          </cell>
        </row>
        <row r="40">
          <cell r="A40" t="str">
            <v>Österrike</v>
          </cell>
        </row>
        <row r="41">
          <cell r="A41" t="str">
            <v>Jordanien</v>
          </cell>
        </row>
        <row r="42">
          <cell r="A42" t="str">
            <v>Colombia</v>
          </cell>
        </row>
        <row r="43">
          <cell r="A43" t="str">
            <v>DR Kongo</v>
          </cell>
        </row>
        <row r="44">
          <cell r="A44" t="str">
            <v>Portugal</v>
          </cell>
        </row>
        <row r="45">
          <cell r="A45" t="str">
            <v>Uzbekistan</v>
          </cell>
        </row>
        <row r="46">
          <cell r="A46" t="str">
            <v>Kroatien</v>
          </cell>
        </row>
        <row r="47">
          <cell r="A47" t="str">
            <v>England</v>
          </cell>
        </row>
        <row r="48">
          <cell r="A48" t="str">
            <v>Ghana</v>
          </cell>
        </row>
        <row r="49">
          <cell r="A49" t="str">
            <v>Panama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B14" sqref="B14"/>
    </sheetView>
  </sheetViews>
  <sheetFormatPr baseColWidth="10" defaultColWidth="8.83203125" defaultRowHeight="15" x14ac:dyDescent="0.2"/>
  <cols>
    <col min="1" max="1" width="20" customWidth="1"/>
    <col min="2" max="2" width="90" customWidth="1"/>
  </cols>
  <sheetData>
    <row r="1" spans="1:6" x14ac:dyDescent="0.2">
      <c r="A1" s="179" t="s">
        <v>0</v>
      </c>
      <c r="B1" s="177"/>
      <c r="C1" s="177"/>
      <c r="D1" s="177"/>
      <c r="E1" s="177"/>
      <c r="F1" s="178"/>
    </row>
    <row r="3" spans="1:6" ht="16" x14ac:dyDescent="0.2">
      <c r="A3" s="1" t="s">
        <v>1</v>
      </c>
      <c r="B3" s="1" t="s">
        <v>2</v>
      </c>
    </row>
    <row r="4" spans="1:6" ht="16" x14ac:dyDescent="0.2">
      <c r="A4" s="2" t="s">
        <v>3</v>
      </c>
      <c r="B4" s="3" t="s">
        <v>4</v>
      </c>
    </row>
    <row r="5" spans="1:6" ht="16" x14ac:dyDescent="0.2">
      <c r="A5" s="2" t="s">
        <v>5</v>
      </c>
      <c r="B5" s="3" t="s">
        <v>6</v>
      </c>
    </row>
    <row r="6" spans="1:6" ht="64" x14ac:dyDescent="0.2">
      <c r="A6" s="196" t="s">
        <v>7</v>
      </c>
      <c r="B6" s="132" t="s">
        <v>405</v>
      </c>
    </row>
    <row r="7" spans="1:6" ht="16" x14ac:dyDescent="0.2">
      <c r="A7" s="2" t="s">
        <v>8</v>
      </c>
      <c r="B7" s="132" t="s">
        <v>406</v>
      </c>
    </row>
    <row r="8" spans="1:6" ht="16" x14ac:dyDescent="0.2">
      <c r="A8" s="2" t="s">
        <v>9</v>
      </c>
      <c r="B8" s="3" t="s">
        <v>10</v>
      </c>
    </row>
    <row r="10" spans="1:6" x14ac:dyDescent="0.2">
      <c r="A10" s="4" t="s">
        <v>11</v>
      </c>
      <c r="B10" s="5" t="s">
        <v>12</v>
      </c>
    </row>
    <row r="12" spans="1:6" ht="16" x14ac:dyDescent="0.2">
      <c r="A12" s="2" t="s">
        <v>13</v>
      </c>
      <c r="B12" s="3" t="s">
        <v>14</v>
      </c>
    </row>
    <row r="14" spans="1:6" x14ac:dyDescent="0.2">
      <c r="A14" s="13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showGridLines="0" workbookViewId="0">
      <selection sqref="A1:D1"/>
    </sheetView>
  </sheetViews>
  <sheetFormatPr baseColWidth="10" defaultColWidth="8.83203125" defaultRowHeight="15" x14ac:dyDescent="0.2"/>
  <cols>
    <col min="1" max="1" width="10" customWidth="1"/>
    <col min="2" max="2" width="30" customWidth="1"/>
    <col min="3" max="3" width="14" customWidth="1"/>
    <col min="4" max="4" width="32" customWidth="1"/>
    <col min="6" max="8" width="14" customWidth="1"/>
  </cols>
  <sheetData>
    <row r="1" spans="1:8" ht="28" customHeight="1" x14ac:dyDescent="0.2">
      <c r="A1" s="176" t="s">
        <v>15</v>
      </c>
      <c r="B1" s="177"/>
      <c r="C1" s="177"/>
      <c r="D1" s="178"/>
      <c r="F1" s="38" t="s">
        <v>16</v>
      </c>
      <c r="G1" s="38"/>
      <c r="H1" s="38"/>
    </row>
    <row r="2" spans="1:8" ht="24" customHeight="1" x14ac:dyDescent="0.2">
      <c r="A2" s="11" t="s">
        <v>17</v>
      </c>
      <c r="B2" s="11" t="s">
        <v>18</v>
      </c>
      <c r="C2" s="11" t="s">
        <v>19</v>
      </c>
      <c r="D2" s="11" t="s">
        <v>20</v>
      </c>
      <c r="F2" s="38" t="s">
        <v>17</v>
      </c>
      <c r="G2" s="38" t="s">
        <v>21</v>
      </c>
      <c r="H2" s="38" t="s">
        <v>22</v>
      </c>
    </row>
    <row r="3" spans="1:8" ht="22" customHeight="1" x14ac:dyDescent="0.2">
      <c r="A3" s="13" t="s">
        <v>23</v>
      </c>
      <c r="B3" s="14" t="s">
        <v>24</v>
      </c>
      <c r="C3" s="12" t="s">
        <v>25</v>
      </c>
      <c r="D3" s="12"/>
      <c r="F3" s="39" t="s">
        <v>23</v>
      </c>
      <c r="G3" s="40"/>
      <c r="H3" s="39">
        <v>4</v>
      </c>
    </row>
    <row r="4" spans="1:8" ht="22" customHeight="1" x14ac:dyDescent="0.2">
      <c r="A4" s="13" t="s">
        <v>23</v>
      </c>
      <c r="B4" s="14" t="s">
        <v>26</v>
      </c>
      <c r="C4" s="12" t="s">
        <v>27</v>
      </c>
      <c r="D4" s="12"/>
      <c r="F4" s="41" t="s">
        <v>28</v>
      </c>
      <c r="G4" s="42"/>
      <c r="H4" s="41">
        <v>4</v>
      </c>
    </row>
    <row r="5" spans="1:8" ht="22" customHeight="1" x14ac:dyDescent="0.2">
      <c r="A5" s="13" t="s">
        <v>23</v>
      </c>
      <c r="B5" s="14" t="s">
        <v>29</v>
      </c>
      <c r="C5" s="12" t="s">
        <v>30</v>
      </c>
      <c r="D5" s="12"/>
      <c r="F5" s="43" t="s">
        <v>31</v>
      </c>
      <c r="G5" s="44"/>
      <c r="H5" s="43">
        <v>4</v>
      </c>
    </row>
    <row r="6" spans="1:8" ht="22" customHeight="1" x14ac:dyDescent="0.2">
      <c r="A6" s="13" t="s">
        <v>23</v>
      </c>
      <c r="B6" s="14" t="s">
        <v>32</v>
      </c>
      <c r="C6" s="12" t="s">
        <v>30</v>
      </c>
      <c r="D6" s="12"/>
      <c r="F6" s="45" t="s">
        <v>33</v>
      </c>
      <c r="G6" s="46"/>
      <c r="H6" s="45">
        <v>4</v>
      </c>
    </row>
    <row r="7" spans="1:8" ht="22" customHeight="1" x14ac:dyDescent="0.2">
      <c r="A7" s="16" t="s">
        <v>28</v>
      </c>
      <c r="B7" s="17" t="s">
        <v>34</v>
      </c>
      <c r="C7" s="15" t="s">
        <v>35</v>
      </c>
      <c r="D7" s="15"/>
      <c r="F7" s="47" t="s">
        <v>36</v>
      </c>
      <c r="G7" s="48"/>
      <c r="H7" s="47">
        <v>4</v>
      </c>
    </row>
    <row r="8" spans="1:8" ht="22" customHeight="1" x14ac:dyDescent="0.2">
      <c r="A8" s="16" t="s">
        <v>28</v>
      </c>
      <c r="B8" s="17" t="s">
        <v>37</v>
      </c>
      <c r="C8" s="15" t="s">
        <v>38</v>
      </c>
      <c r="D8" s="15"/>
      <c r="F8" s="49" t="s">
        <v>39</v>
      </c>
      <c r="G8" s="50"/>
      <c r="H8" s="49">
        <v>4</v>
      </c>
    </row>
    <row r="9" spans="1:8" ht="22" customHeight="1" x14ac:dyDescent="0.2">
      <c r="A9" s="16" t="s">
        <v>28</v>
      </c>
      <c r="B9" s="17" t="s">
        <v>40</v>
      </c>
      <c r="C9" s="15" t="s">
        <v>41</v>
      </c>
      <c r="D9" s="15"/>
      <c r="F9" s="51" t="s">
        <v>42</v>
      </c>
      <c r="G9" s="52"/>
      <c r="H9" s="51">
        <v>4</v>
      </c>
    </row>
    <row r="10" spans="1:8" ht="22" customHeight="1" x14ac:dyDescent="0.2">
      <c r="A10" s="16" t="s">
        <v>28</v>
      </c>
      <c r="B10" s="17" t="s">
        <v>43</v>
      </c>
      <c r="C10" s="15" t="s">
        <v>44</v>
      </c>
      <c r="D10" s="15"/>
      <c r="F10" s="39" t="s">
        <v>45</v>
      </c>
      <c r="G10" s="53"/>
      <c r="H10" s="39">
        <v>4</v>
      </c>
    </row>
    <row r="11" spans="1:8" ht="22" customHeight="1" x14ac:dyDescent="0.2">
      <c r="A11" s="19" t="s">
        <v>31</v>
      </c>
      <c r="B11" s="20" t="s">
        <v>46</v>
      </c>
      <c r="C11" s="18" t="s">
        <v>47</v>
      </c>
      <c r="D11" s="18"/>
      <c r="F11" s="41" t="s">
        <v>48</v>
      </c>
      <c r="G11" s="54"/>
      <c r="H11" s="41">
        <v>4</v>
      </c>
    </row>
    <row r="12" spans="1:8" ht="22" customHeight="1" x14ac:dyDescent="0.2">
      <c r="A12" s="19" t="s">
        <v>31</v>
      </c>
      <c r="B12" s="20" t="s">
        <v>49</v>
      </c>
      <c r="C12" s="18" t="s">
        <v>50</v>
      </c>
      <c r="D12" s="18"/>
      <c r="F12" s="43" t="s">
        <v>51</v>
      </c>
      <c r="G12" s="55"/>
      <c r="H12" s="43">
        <v>4</v>
      </c>
    </row>
    <row r="13" spans="1:8" ht="22" customHeight="1" x14ac:dyDescent="0.2">
      <c r="A13" s="19" t="s">
        <v>31</v>
      </c>
      <c r="B13" s="20" t="s">
        <v>52</v>
      </c>
      <c r="C13" s="18" t="s">
        <v>53</v>
      </c>
      <c r="D13" s="18"/>
      <c r="F13" s="45" t="s">
        <v>54</v>
      </c>
      <c r="G13" s="56"/>
      <c r="H13" s="45">
        <v>4</v>
      </c>
    </row>
    <row r="14" spans="1:8" ht="22" customHeight="1" x14ac:dyDescent="0.2">
      <c r="A14" s="19" t="s">
        <v>31</v>
      </c>
      <c r="B14" s="20" t="s">
        <v>55</v>
      </c>
      <c r="C14" s="18" t="s">
        <v>56</v>
      </c>
      <c r="D14" s="18"/>
      <c r="F14" s="47" t="s">
        <v>57</v>
      </c>
      <c r="G14" s="57"/>
      <c r="H14" s="47">
        <v>4</v>
      </c>
    </row>
    <row r="15" spans="1:8" ht="22" customHeight="1" x14ac:dyDescent="0.2">
      <c r="A15" s="22" t="s">
        <v>33</v>
      </c>
      <c r="B15" s="23" t="s">
        <v>58</v>
      </c>
      <c r="C15" s="21" t="s">
        <v>58</v>
      </c>
      <c r="D15" s="21"/>
    </row>
    <row r="16" spans="1:8" ht="22" customHeight="1" x14ac:dyDescent="0.2">
      <c r="A16" s="22" t="s">
        <v>33</v>
      </c>
      <c r="B16" s="23" t="s">
        <v>59</v>
      </c>
      <c r="C16" s="21" t="s">
        <v>60</v>
      </c>
      <c r="D16" s="21"/>
    </row>
    <row r="17" spans="1:4" ht="22" customHeight="1" x14ac:dyDescent="0.2">
      <c r="A17" s="22" t="s">
        <v>33</v>
      </c>
      <c r="B17" s="23" t="s">
        <v>61</v>
      </c>
      <c r="C17" s="21" t="s">
        <v>62</v>
      </c>
      <c r="D17" s="21"/>
    </row>
    <row r="18" spans="1:4" ht="22" customHeight="1" x14ac:dyDescent="0.2">
      <c r="A18" s="22" t="s">
        <v>33</v>
      </c>
      <c r="B18" s="23" t="s">
        <v>63</v>
      </c>
      <c r="C18" s="21" t="s">
        <v>64</v>
      </c>
      <c r="D18" s="21"/>
    </row>
    <row r="19" spans="1:4" ht="22" customHeight="1" x14ac:dyDescent="0.2">
      <c r="A19" s="25" t="s">
        <v>36</v>
      </c>
      <c r="B19" s="26" t="s">
        <v>65</v>
      </c>
      <c r="C19" s="24" t="s">
        <v>66</v>
      </c>
      <c r="D19" s="24"/>
    </row>
    <row r="20" spans="1:4" ht="22" customHeight="1" x14ac:dyDescent="0.2">
      <c r="A20" s="25" t="s">
        <v>36</v>
      </c>
      <c r="B20" s="26" t="s">
        <v>67</v>
      </c>
      <c r="C20" s="24" t="s">
        <v>68</v>
      </c>
      <c r="D20" s="24"/>
    </row>
    <row r="21" spans="1:4" ht="22" customHeight="1" x14ac:dyDescent="0.2">
      <c r="A21" s="25" t="s">
        <v>36</v>
      </c>
      <c r="B21" s="26" t="s">
        <v>69</v>
      </c>
      <c r="C21" s="24" t="s">
        <v>70</v>
      </c>
      <c r="D21" s="24"/>
    </row>
    <row r="22" spans="1:4" ht="22" customHeight="1" x14ac:dyDescent="0.2">
      <c r="A22" s="25" t="s">
        <v>36</v>
      </c>
      <c r="B22" s="26" t="s">
        <v>71</v>
      </c>
      <c r="C22" s="24" t="s">
        <v>72</v>
      </c>
      <c r="D22" s="24"/>
    </row>
    <row r="23" spans="1:4" ht="22" customHeight="1" x14ac:dyDescent="0.2">
      <c r="A23" s="28" t="s">
        <v>39</v>
      </c>
      <c r="B23" s="29" t="s">
        <v>73</v>
      </c>
      <c r="C23" s="27" t="s">
        <v>74</v>
      </c>
      <c r="D23" s="27"/>
    </row>
    <row r="24" spans="1:4" ht="22" customHeight="1" x14ac:dyDescent="0.2">
      <c r="A24" s="28" t="s">
        <v>39</v>
      </c>
      <c r="B24" s="29" t="s">
        <v>75</v>
      </c>
      <c r="C24" s="27" t="s">
        <v>76</v>
      </c>
      <c r="D24" s="27"/>
    </row>
    <row r="25" spans="1:4" ht="22" customHeight="1" x14ac:dyDescent="0.2">
      <c r="A25" s="28" t="s">
        <v>39</v>
      </c>
      <c r="B25" s="29" t="s">
        <v>77</v>
      </c>
      <c r="C25" s="27" t="s">
        <v>78</v>
      </c>
      <c r="D25" s="27"/>
    </row>
    <row r="26" spans="1:4" ht="22" customHeight="1" x14ac:dyDescent="0.2">
      <c r="A26" s="28" t="s">
        <v>39</v>
      </c>
      <c r="B26" s="29" t="s">
        <v>79</v>
      </c>
      <c r="C26" s="27" t="s">
        <v>80</v>
      </c>
      <c r="D26" s="27"/>
    </row>
    <row r="27" spans="1:4" ht="22" customHeight="1" x14ac:dyDescent="0.2">
      <c r="A27" s="31" t="s">
        <v>42</v>
      </c>
      <c r="B27" s="32" t="s">
        <v>81</v>
      </c>
      <c r="C27" s="30" t="s">
        <v>82</v>
      </c>
      <c r="D27" s="30"/>
    </row>
    <row r="28" spans="1:4" ht="22" customHeight="1" x14ac:dyDescent="0.2">
      <c r="A28" s="31" t="s">
        <v>42</v>
      </c>
      <c r="B28" s="32" t="s">
        <v>83</v>
      </c>
      <c r="C28" s="30" t="s">
        <v>84</v>
      </c>
      <c r="D28" s="30"/>
    </row>
    <row r="29" spans="1:4" ht="22" customHeight="1" x14ac:dyDescent="0.2">
      <c r="A29" s="31" t="s">
        <v>42</v>
      </c>
      <c r="B29" s="32" t="s">
        <v>85</v>
      </c>
      <c r="C29" s="30" t="s">
        <v>86</v>
      </c>
      <c r="D29" s="30"/>
    </row>
    <row r="30" spans="1:4" ht="22" customHeight="1" x14ac:dyDescent="0.2">
      <c r="A30" s="31" t="s">
        <v>42</v>
      </c>
      <c r="B30" s="32" t="s">
        <v>87</v>
      </c>
      <c r="C30" s="30" t="s">
        <v>88</v>
      </c>
      <c r="D30" s="30"/>
    </row>
    <row r="31" spans="1:4" ht="22" customHeight="1" x14ac:dyDescent="0.2">
      <c r="A31" s="33" t="s">
        <v>45</v>
      </c>
      <c r="B31" s="14" t="s">
        <v>89</v>
      </c>
      <c r="C31" s="12" t="s">
        <v>90</v>
      </c>
      <c r="D31" s="12"/>
    </row>
    <row r="32" spans="1:4" ht="22" customHeight="1" x14ac:dyDescent="0.2">
      <c r="A32" s="33" t="s">
        <v>45</v>
      </c>
      <c r="B32" s="14" t="s">
        <v>91</v>
      </c>
      <c r="C32" s="12" t="s">
        <v>92</v>
      </c>
      <c r="D32" s="12"/>
    </row>
    <row r="33" spans="1:4" ht="22" customHeight="1" x14ac:dyDescent="0.2">
      <c r="A33" s="33" t="s">
        <v>45</v>
      </c>
      <c r="B33" s="14" t="s">
        <v>93</v>
      </c>
      <c r="C33" s="12" t="s">
        <v>94</v>
      </c>
      <c r="D33" s="12"/>
    </row>
    <row r="34" spans="1:4" ht="22" customHeight="1" x14ac:dyDescent="0.2">
      <c r="A34" s="33" t="s">
        <v>45</v>
      </c>
      <c r="B34" s="14" t="s">
        <v>95</v>
      </c>
      <c r="C34" s="12" t="s">
        <v>96</v>
      </c>
      <c r="D34" s="12"/>
    </row>
    <row r="35" spans="1:4" ht="22" customHeight="1" x14ac:dyDescent="0.2">
      <c r="A35" s="34" t="s">
        <v>48</v>
      </c>
      <c r="B35" s="17" t="s">
        <v>97</v>
      </c>
      <c r="C35" s="15" t="s">
        <v>98</v>
      </c>
      <c r="D35" s="15"/>
    </row>
    <row r="36" spans="1:4" ht="22" customHeight="1" x14ac:dyDescent="0.2">
      <c r="A36" s="34" t="s">
        <v>48</v>
      </c>
      <c r="B36" s="17" t="s">
        <v>99</v>
      </c>
      <c r="C36" s="15" t="s">
        <v>100</v>
      </c>
      <c r="D36" s="15"/>
    </row>
    <row r="37" spans="1:4" ht="22" customHeight="1" x14ac:dyDescent="0.2">
      <c r="A37" s="34" t="s">
        <v>48</v>
      </c>
      <c r="B37" s="17" t="s">
        <v>101</v>
      </c>
      <c r="C37" s="15" t="s">
        <v>102</v>
      </c>
      <c r="D37" s="15"/>
    </row>
    <row r="38" spans="1:4" ht="22" customHeight="1" x14ac:dyDescent="0.2">
      <c r="A38" s="34" t="s">
        <v>48</v>
      </c>
      <c r="B38" s="17" t="s">
        <v>103</v>
      </c>
      <c r="C38" s="15" t="s">
        <v>86</v>
      </c>
      <c r="D38" s="15"/>
    </row>
    <row r="39" spans="1:4" ht="22" customHeight="1" x14ac:dyDescent="0.2">
      <c r="A39" s="35" t="s">
        <v>51</v>
      </c>
      <c r="B39" s="20" t="s">
        <v>104</v>
      </c>
      <c r="C39" s="18" t="s">
        <v>105</v>
      </c>
      <c r="D39" s="18"/>
    </row>
    <row r="40" spans="1:4" ht="22" customHeight="1" x14ac:dyDescent="0.2">
      <c r="A40" s="35" t="s">
        <v>51</v>
      </c>
      <c r="B40" s="20" t="s">
        <v>106</v>
      </c>
      <c r="C40" s="18" t="s">
        <v>107</v>
      </c>
      <c r="D40" s="18"/>
    </row>
    <row r="41" spans="1:4" ht="22" customHeight="1" x14ac:dyDescent="0.2">
      <c r="A41" s="35" t="s">
        <v>51</v>
      </c>
      <c r="B41" s="20" t="s">
        <v>108</v>
      </c>
      <c r="C41" s="18" t="s">
        <v>109</v>
      </c>
      <c r="D41" s="18"/>
    </row>
    <row r="42" spans="1:4" ht="22" customHeight="1" x14ac:dyDescent="0.2">
      <c r="A42" s="35" t="s">
        <v>51</v>
      </c>
      <c r="B42" s="20" t="s">
        <v>110</v>
      </c>
      <c r="C42" s="18" t="s">
        <v>111</v>
      </c>
      <c r="D42" s="18"/>
    </row>
    <row r="43" spans="1:4" ht="22" customHeight="1" x14ac:dyDescent="0.2">
      <c r="A43" s="36" t="s">
        <v>54</v>
      </c>
      <c r="B43" s="23" t="s">
        <v>112</v>
      </c>
      <c r="C43" s="21" t="s">
        <v>113</v>
      </c>
      <c r="D43" s="21"/>
    </row>
    <row r="44" spans="1:4" ht="22" customHeight="1" x14ac:dyDescent="0.2">
      <c r="A44" s="36" t="s">
        <v>54</v>
      </c>
      <c r="B44" s="23" t="s">
        <v>114</v>
      </c>
      <c r="C44" s="21" t="s">
        <v>115</v>
      </c>
      <c r="D44" s="21"/>
    </row>
    <row r="45" spans="1:4" ht="22" customHeight="1" x14ac:dyDescent="0.2">
      <c r="A45" s="36" t="s">
        <v>54</v>
      </c>
      <c r="B45" s="23" t="s">
        <v>116</v>
      </c>
      <c r="C45" s="21" t="s">
        <v>117</v>
      </c>
      <c r="D45" s="21"/>
    </row>
    <row r="46" spans="1:4" ht="22" customHeight="1" x14ac:dyDescent="0.2">
      <c r="A46" s="36" t="s">
        <v>54</v>
      </c>
      <c r="B46" s="23" t="s">
        <v>118</v>
      </c>
      <c r="C46" s="21" t="s">
        <v>119</v>
      </c>
      <c r="D46" s="21"/>
    </row>
    <row r="47" spans="1:4" ht="22" customHeight="1" x14ac:dyDescent="0.2">
      <c r="A47" s="37" t="s">
        <v>57</v>
      </c>
      <c r="B47" s="26" t="s">
        <v>120</v>
      </c>
      <c r="C47" s="24" t="s">
        <v>121</v>
      </c>
      <c r="D47" s="24"/>
    </row>
    <row r="48" spans="1:4" ht="22" customHeight="1" x14ac:dyDescent="0.2">
      <c r="A48" s="37" t="s">
        <v>57</v>
      </c>
      <c r="B48" s="26" t="s">
        <v>122</v>
      </c>
      <c r="C48" s="24" t="s">
        <v>123</v>
      </c>
      <c r="D48" s="24"/>
    </row>
    <row r="49" spans="1:4" ht="22" customHeight="1" x14ac:dyDescent="0.2">
      <c r="A49" s="37" t="s">
        <v>57</v>
      </c>
      <c r="B49" s="26" t="s">
        <v>124</v>
      </c>
      <c r="C49" s="24" t="s">
        <v>125</v>
      </c>
      <c r="D49" s="24"/>
    </row>
    <row r="50" spans="1:4" ht="22" customHeight="1" x14ac:dyDescent="0.2">
      <c r="A50" s="37" t="s">
        <v>57</v>
      </c>
      <c r="B50" s="26" t="s">
        <v>126</v>
      </c>
      <c r="C50" s="24" t="s">
        <v>127</v>
      </c>
      <c r="D50" s="24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1DAB-1281-4DFA-85DF-019FE3BBBF8D}">
  <dimension ref="A1:I74"/>
  <sheetViews>
    <sheetView showGridLines="0" workbookViewId="0">
      <pane ySplit="1" topLeftCell="A2" activePane="bottomLeft" state="frozen"/>
      <selection pane="bottomLeft" activeCell="E10" sqref="E10"/>
    </sheetView>
  </sheetViews>
  <sheetFormatPr baseColWidth="10" defaultColWidth="8.83203125" defaultRowHeight="15" x14ac:dyDescent="0.2"/>
  <cols>
    <col min="1" max="1" width="20.6640625" style="175" customWidth="1"/>
    <col min="2" max="2" width="21" style="136" customWidth="1"/>
    <col min="3" max="3" width="12.1640625" style="136" customWidth="1"/>
    <col min="4" max="4" width="10" style="175" customWidth="1"/>
    <col min="5" max="6" width="24" style="175" customWidth="1"/>
    <col min="7" max="7" width="35" style="136" customWidth="1"/>
    <col min="8" max="8" width="29" style="136" customWidth="1"/>
    <col min="9" max="9" width="19" style="136" customWidth="1"/>
    <col min="10" max="16384" width="8.83203125" style="136"/>
  </cols>
  <sheetData>
    <row r="1" spans="1:9" ht="22" customHeight="1" x14ac:dyDescent="0.2">
      <c r="A1" s="180" t="s">
        <v>128</v>
      </c>
      <c r="B1" s="181"/>
      <c r="C1" s="181"/>
      <c r="D1" s="181"/>
      <c r="E1" s="181"/>
      <c r="F1" s="181"/>
      <c r="G1" s="181"/>
      <c r="H1" s="181"/>
      <c r="I1" s="181"/>
    </row>
    <row r="2" spans="1:9" ht="22" customHeight="1" thickBot="1" x14ac:dyDescent="0.25">
      <c r="A2" s="137" t="s">
        <v>129</v>
      </c>
      <c r="B2" s="137" t="s">
        <v>407</v>
      </c>
      <c r="C2" s="137" t="s">
        <v>408</v>
      </c>
      <c r="D2" s="137" t="s">
        <v>17</v>
      </c>
      <c r="E2" s="137" t="s">
        <v>130</v>
      </c>
      <c r="F2" s="137" t="s">
        <v>131</v>
      </c>
      <c r="G2" s="137" t="s">
        <v>129</v>
      </c>
      <c r="H2" s="137" t="s">
        <v>132</v>
      </c>
      <c r="I2" s="137" t="s">
        <v>133</v>
      </c>
    </row>
    <row r="3" spans="1:9" ht="22" customHeight="1" x14ac:dyDescent="0.2">
      <c r="A3" s="163">
        <v>1</v>
      </c>
      <c r="B3" s="139" t="s">
        <v>409</v>
      </c>
      <c r="C3" s="139" t="s">
        <v>142</v>
      </c>
      <c r="D3" s="163" t="s">
        <v>23</v>
      </c>
      <c r="E3" s="163" t="s">
        <v>24</v>
      </c>
      <c r="F3" s="163" t="s">
        <v>29</v>
      </c>
      <c r="G3" s="138" t="s">
        <v>134</v>
      </c>
      <c r="H3" s="138" t="s">
        <v>135</v>
      </c>
      <c r="I3" s="140" t="s">
        <v>136</v>
      </c>
    </row>
    <row r="4" spans="1:9" ht="22" customHeight="1" x14ac:dyDescent="0.2">
      <c r="A4" s="163">
        <v>2</v>
      </c>
      <c r="B4" s="139" t="s">
        <v>410</v>
      </c>
      <c r="C4" s="139" t="s">
        <v>411</v>
      </c>
      <c r="D4" s="163" t="s">
        <v>23</v>
      </c>
      <c r="E4" s="163" t="s">
        <v>32</v>
      </c>
      <c r="F4" s="163" t="s">
        <v>26</v>
      </c>
      <c r="G4" s="138" t="s">
        <v>138</v>
      </c>
      <c r="H4" s="138" t="s">
        <v>139</v>
      </c>
      <c r="I4" s="140" t="s">
        <v>136</v>
      </c>
    </row>
    <row r="5" spans="1:9" ht="22" customHeight="1" x14ac:dyDescent="0.2">
      <c r="A5" s="164">
        <v>3</v>
      </c>
      <c r="B5" s="142" t="s">
        <v>410</v>
      </c>
      <c r="C5" s="142" t="s">
        <v>142</v>
      </c>
      <c r="D5" s="164" t="s">
        <v>28</v>
      </c>
      <c r="E5" s="164" t="s">
        <v>34</v>
      </c>
      <c r="F5" s="164" t="s">
        <v>37</v>
      </c>
      <c r="G5" s="141" t="s">
        <v>140</v>
      </c>
      <c r="H5" s="141" t="s">
        <v>141</v>
      </c>
      <c r="I5" s="140" t="s">
        <v>136</v>
      </c>
    </row>
    <row r="6" spans="1:9" ht="22" customHeight="1" x14ac:dyDescent="0.2">
      <c r="A6" s="165">
        <v>4</v>
      </c>
      <c r="B6" s="144" t="s">
        <v>412</v>
      </c>
      <c r="C6" s="144" t="s">
        <v>413</v>
      </c>
      <c r="D6" s="165" t="s">
        <v>33</v>
      </c>
      <c r="E6" s="165" t="s">
        <v>58</v>
      </c>
      <c r="F6" s="165" t="s">
        <v>61</v>
      </c>
      <c r="G6" s="143" t="s">
        <v>143</v>
      </c>
      <c r="H6" s="143" t="s">
        <v>144</v>
      </c>
      <c r="I6" s="140" t="s">
        <v>136</v>
      </c>
    </row>
    <row r="7" spans="1:9" ht="22" customHeight="1" x14ac:dyDescent="0.2">
      <c r="A7" s="164">
        <v>5</v>
      </c>
      <c r="B7" s="142" t="s">
        <v>412</v>
      </c>
      <c r="C7" s="142" t="s">
        <v>142</v>
      </c>
      <c r="D7" s="164" t="s">
        <v>28</v>
      </c>
      <c r="E7" s="164" t="s">
        <v>40</v>
      </c>
      <c r="F7" s="164" t="s">
        <v>43</v>
      </c>
      <c r="G7" s="141" t="s">
        <v>145</v>
      </c>
      <c r="H7" s="141" t="s">
        <v>146</v>
      </c>
      <c r="I7" s="140" t="s">
        <v>136</v>
      </c>
    </row>
    <row r="8" spans="1:9" ht="22" customHeight="1" x14ac:dyDescent="0.2">
      <c r="A8" s="166">
        <v>6</v>
      </c>
      <c r="B8" s="146" t="s">
        <v>414</v>
      </c>
      <c r="C8" s="146" t="s">
        <v>152</v>
      </c>
      <c r="D8" s="166" t="s">
        <v>31</v>
      </c>
      <c r="E8" s="166" t="s">
        <v>46</v>
      </c>
      <c r="F8" s="166" t="s">
        <v>52</v>
      </c>
      <c r="G8" s="145" t="s">
        <v>148</v>
      </c>
      <c r="H8" s="145" t="s">
        <v>149</v>
      </c>
      <c r="I8" s="140" t="s">
        <v>136</v>
      </c>
    </row>
    <row r="9" spans="1:9" ht="22" customHeight="1" x14ac:dyDescent="0.2">
      <c r="A9" s="166">
        <v>7</v>
      </c>
      <c r="B9" s="146" t="s">
        <v>414</v>
      </c>
      <c r="C9" s="146" t="s">
        <v>413</v>
      </c>
      <c r="D9" s="166" t="s">
        <v>31</v>
      </c>
      <c r="E9" s="166" t="s">
        <v>49</v>
      </c>
      <c r="F9" s="166" t="s">
        <v>55</v>
      </c>
      <c r="G9" s="145" t="s">
        <v>150</v>
      </c>
      <c r="H9" s="145" t="s">
        <v>151</v>
      </c>
      <c r="I9" s="140" t="s">
        <v>136</v>
      </c>
    </row>
    <row r="10" spans="1:9" ht="22" customHeight="1" x14ac:dyDescent="0.2">
      <c r="A10" s="165">
        <v>8</v>
      </c>
      <c r="B10" s="144" t="s">
        <v>412</v>
      </c>
      <c r="C10" s="144" t="s">
        <v>415</v>
      </c>
      <c r="D10" s="165" t="s">
        <v>33</v>
      </c>
      <c r="E10" s="165" t="s">
        <v>59</v>
      </c>
      <c r="F10" s="165" t="s">
        <v>63</v>
      </c>
      <c r="G10" s="143" t="s">
        <v>153</v>
      </c>
      <c r="H10" s="143" t="s">
        <v>154</v>
      </c>
      <c r="I10" s="140" t="s">
        <v>136</v>
      </c>
    </row>
    <row r="11" spans="1:9" ht="22" customHeight="1" x14ac:dyDescent="0.2">
      <c r="A11" s="167">
        <v>9</v>
      </c>
      <c r="B11" s="148" t="s">
        <v>414</v>
      </c>
      <c r="C11" s="148" t="s">
        <v>159</v>
      </c>
      <c r="D11" s="167" t="s">
        <v>36</v>
      </c>
      <c r="E11" s="167" t="s">
        <v>69</v>
      </c>
      <c r="F11" s="167" t="s">
        <v>65</v>
      </c>
      <c r="G11" s="147" t="s">
        <v>155</v>
      </c>
      <c r="H11" s="147" t="s">
        <v>156</v>
      </c>
      <c r="I11" s="140" t="s">
        <v>136</v>
      </c>
    </row>
    <row r="12" spans="1:9" ht="22" customHeight="1" x14ac:dyDescent="0.2">
      <c r="A12" s="168">
        <v>10</v>
      </c>
      <c r="B12" s="150" t="s">
        <v>414</v>
      </c>
      <c r="C12" s="150" t="s">
        <v>137</v>
      </c>
      <c r="D12" s="168" t="s">
        <v>39</v>
      </c>
      <c r="E12" s="168" t="s">
        <v>73</v>
      </c>
      <c r="F12" s="168" t="s">
        <v>75</v>
      </c>
      <c r="G12" s="149" t="s">
        <v>157</v>
      </c>
      <c r="H12" s="149" t="s">
        <v>158</v>
      </c>
      <c r="I12" s="140" t="s">
        <v>136</v>
      </c>
    </row>
    <row r="13" spans="1:9" ht="22" customHeight="1" x14ac:dyDescent="0.2">
      <c r="A13" s="167">
        <v>11</v>
      </c>
      <c r="B13" s="148" t="s">
        <v>416</v>
      </c>
      <c r="C13" s="148" t="s">
        <v>417</v>
      </c>
      <c r="D13" s="167" t="s">
        <v>36</v>
      </c>
      <c r="E13" s="167" t="s">
        <v>71</v>
      </c>
      <c r="F13" s="167" t="s">
        <v>67</v>
      </c>
      <c r="G13" s="147" t="s">
        <v>160</v>
      </c>
      <c r="H13" s="147" t="s">
        <v>161</v>
      </c>
      <c r="I13" s="140" t="s">
        <v>136</v>
      </c>
    </row>
    <row r="14" spans="1:9" ht="22" customHeight="1" x14ac:dyDescent="0.2">
      <c r="A14" s="168">
        <v>12</v>
      </c>
      <c r="B14" s="150" t="s">
        <v>416</v>
      </c>
      <c r="C14" s="150" t="s">
        <v>411</v>
      </c>
      <c r="D14" s="168" t="s">
        <v>39</v>
      </c>
      <c r="E14" s="168" t="s">
        <v>79</v>
      </c>
      <c r="F14" s="168" t="s">
        <v>77</v>
      </c>
      <c r="G14" s="149" t="s">
        <v>162</v>
      </c>
      <c r="H14" s="149" t="s">
        <v>163</v>
      </c>
      <c r="I14" s="140" t="s">
        <v>136</v>
      </c>
    </row>
    <row r="15" spans="1:9" ht="22" customHeight="1" x14ac:dyDescent="0.2">
      <c r="A15" s="169">
        <v>13</v>
      </c>
      <c r="B15" s="152" t="s">
        <v>416</v>
      </c>
      <c r="C15" s="152" t="s">
        <v>147</v>
      </c>
      <c r="D15" s="169" t="s">
        <v>45</v>
      </c>
      <c r="E15" s="169" t="s">
        <v>93</v>
      </c>
      <c r="F15" s="169" t="s">
        <v>89</v>
      </c>
      <c r="G15" s="151" t="s">
        <v>164</v>
      </c>
      <c r="H15" s="151" t="s">
        <v>165</v>
      </c>
      <c r="I15" s="140" t="s">
        <v>136</v>
      </c>
    </row>
    <row r="16" spans="1:9" ht="22" customHeight="1" x14ac:dyDescent="0.2">
      <c r="A16" s="170">
        <v>14</v>
      </c>
      <c r="B16" s="154" t="s">
        <v>416</v>
      </c>
      <c r="C16" s="154" t="s">
        <v>142</v>
      </c>
      <c r="D16" s="170" t="s">
        <v>42</v>
      </c>
      <c r="E16" s="170" t="s">
        <v>81</v>
      </c>
      <c r="F16" s="170" t="s">
        <v>166</v>
      </c>
      <c r="G16" s="153" t="s">
        <v>167</v>
      </c>
      <c r="H16" s="153" t="s">
        <v>168</v>
      </c>
      <c r="I16" s="140" t="s">
        <v>136</v>
      </c>
    </row>
    <row r="17" spans="1:9" ht="22" customHeight="1" x14ac:dyDescent="0.2">
      <c r="A17" s="169">
        <v>15</v>
      </c>
      <c r="B17" s="152" t="s">
        <v>418</v>
      </c>
      <c r="C17" s="152" t="s">
        <v>152</v>
      </c>
      <c r="D17" s="169" t="s">
        <v>45</v>
      </c>
      <c r="E17" s="169" t="s">
        <v>91</v>
      </c>
      <c r="F17" s="169" t="s">
        <v>95</v>
      </c>
      <c r="G17" s="151" t="s">
        <v>169</v>
      </c>
      <c r="H17" s="151" t="s">
        <v>170</v>
      </c>
      <c r="I17" s="140" t="s">
        <v>136</v>
      </c>
    </row>
    <row r="18" spans="1:9" ht="22" customHeight="1" x14ac:dyDescent="0.2">
      <c r="A18" s="170">
        <v>16</v>
      </c>
      <c r="B18" s="154" t="s">
        <v>418</v>
      </c>
      <c r="C18" s="154" t="s">
        <v>413</v>
      </c>
      <c r="D18" s="170" t="s">
        <v>42</v>
      </c>
      <c r="E18" s="170" t="s">
        <v>85</v>
      </c>
      <c r="F18" s="170" t="s">
        <v>87</v>
      </c>
      <c r="G18" s="153" t="s">
        <v>171</v>
      </c>
      <c r="H18" s="153" t="s">
        <v>144</v>
      </c>
      <c r="I18" s="140" t="s">
        <v>136</v>
      </c>
    </row>
    <row r="19" spans="1:9" ht="22" customHeight="1" x14ac:dyDescent="0.2">
      <c r="A19" s="171">
        <v>17</v>
      </c>
      <c r="B19" s="156" t="s">
        <v>418</v>
      </c>
      <c r="C19" s="156" t="s">
        <v>142</v>
      </c>
      <c r="D19" s="171" t="s">
        <v>48</v>
      </c>
      <c r="E19" s="171" t="s">
        <v>97</v>
      </c>
      <c r="F19" s="171" t="s">
        <v>101</v>
      </c>
      <c r="G19" s="155" t="s">
        <v>172</v>
      </c>
      <c r="H19" s="155" t="s">
        <v>149</v>
      </c>
      <c r="I19" s="140" t="s">
        <v>136</v>
      </c>
    </row>
    <row r="20" spans="1:9" ht="22" customHeight="1" x14ac:dyDescent="0.2">
      <c r="A20" s="171">
        <v>18</v>
      </c>
      <c r="B20" s="156" t="s">
        <v>419</v>
      </c>
      <c r="C20" s="156" t="s">
        <v>152</v>
      </c>
      <c r="D20" s="171" t="s">
        <v>48</v>
      </c>
      <c r="E20" s="171" t="s">
        <v>103</v>
      </c>
      <c r="F20" s="171" t="s">
        <v>99</v>
      </c>
      <c r="G20" s="155" t="s">
        <v>173</v>
      </c>
      <c r="H20" s="155" t="s">
        <v>151</v>
      </c>
      <c r="I20" s="140" t="s">
        <v>136</v>
      </c>
    </row>
    <row r="21" spans="1:9" ht="22" customHeight="1" x14ac:dyDescent="0.2">
      <c r="A21" s="172">
        <v>19</v>
      </c>
      <c r="B21" s="158" t="s">
        <v>419</v>
      </c>
      <c r="C21" s="158" t="s">
        <v>413</v>
      </c>
      <c r="D21" s="172" t="s">
        <v>51</v>
      </c>
      <c r="E21" s="172" t="s">
        <v>106</v>
      </c>
      <c r="F21" s="172" t="s">
        <v>104</v>
      </c>
      <c r="G21" s="157" t="s">
        <v>174</v>
      </c>
      <c r="H21" s="157" t="s">
        <v>175</v>
      </c>
      <c r="I21" s="140" t="s">
        <v>136</v>
      </c>
    </row>
    <row r="22" spans="1:9" ht="22" customHeight="1" x14ac:dyDescent="0.2">
      <c r="A22" s="172">
        <v>20</v>
      </c>
      <c r="B22" s="158" t="s">
        <v>418</v>
      </c>
      <c r="C22" s="158" t="s">
        <v>415</v>
      </c>
      <c r="D22" s="172" t="s">
        <v>51</v>
      </c>
      <c r="E22" s="172" t="s">
        <v>108</v>
      </c>
      <c r="F22" s="172" t="s">
        <v>176</v>
      </c>
      <c r="G22" s="157" t="s">
        <v>177</v>
      </c>
      <c r="H22" s="157" t="s">
        <v>146</v>
      </c>
      <c r="I22" s="140" t="s">
        <v>136</v>
      </c>
    </row>
    <row r="23" spans="1:9" ht="22" customHeight="1" x14ac:dyDescent="0.2">
      <c r="A23" s="173">
        <v>21</v>
      </c>
      <c r="B23" s="160" t="s">
        <v>419</v>
      </c>
      <c r="C23" s="160" t="s">
        <v>159</v>
      </c>
      <c r="D23" s="173" t="s">
        <v>54</v>
      </c>
      <c r="E23" s="173" t="s">
        <v>116</v>
      </c>
      <c r="F23" s="173" t="s">
        <v>114</v>
      </c>
      <c r="G23" s="159" t="s">
        <v>178</v>
      </c>
      <c r="H23" s="159" t="s">
        <v>156</v>
      </c>
      <c r="I23" s="140" t="s">
        <v>136</v>
      </c>
    </row>
    <row r="24" spans="1:9" ht="22" customHeight="1" x14ac:dyDescent="0.2">
      <c r="A24" s="174">
        <v>22</v>
      </c>
      <c r="B24" s="162" t="s">
        <v>419</v>
      </c>
      <c r="C24" s="162" t="s">
        <v>137</v>
      </c>
      <c r="D24" s="174" t="s">
        <v>57</v>
      </c>
      <c r="E24" s="174" t="s">
        <v>122</v>
      </c>
      <c r="F24" s="174" t="s">
        <v>120</v>
      </c>
      <c r="G24" s="161" t="s">
        <v>179</v>
      </c>
      <c r="H24" s="161" t="s">
        <v>158</v>
      </c>
      <c r="I24" s="140" t="s">
        <v>136</v>
      </c>
    </row>
    <row r="25" spans="1:9" ht="22" customHeight="1" x14ac:dyDescent="0.2">
      <c r="A25" s="174">
        <v>23</v>
      </c>
      <c r="B25" s="162" t="s">
        <v>420</v>
      </c>
      <c r="C25" s="162" t="s">
        <v>417</v>
      </c>
      <c r="D25" s="174" t="s">
        <v>57</v>
      </c>
      <c r="E25" s="174" t="s">
        <v>124</v>
      </c>
      <c r="F25" s="174" t="s">
        <v>126</v>
      </c>
      <c r="G25" s="161" t="s">
        <v>180</v>
      </c>
      <c r="H25" s="161" t="s">
        <v>141</v>
      </c>
      <c r="I25" s="140" t="s">
        <v>136</v>
      </c>
    </row>
    <row r="26" spans="1:9" ht="22" customHeight="1" x14ac:dyDescent="0.2">
      <c r="A26" s="173">
        <v>24</v>
      </c>
      <c r="B26" s="160" t="s">
        <v>420</v>
      </c>
      <c r="C26" s="160" t="s">
        <v>411</v>
      </c>
      <c r="D26" s="173" t="s">
        <v>54</v>
      </c>
      <c r="E26" s="173" t="s">
        <v>118</v>
      </c>
      <c r="F26" s="173" t="s">
        <v>112</v>
      </c>
      <c r="G26" s="159" t="s">
        <v>181</v>
      </c>
      <c r="H26" s="159" t="s">
        <v>135</v>
      </c>
      <c r="I26" s="140" t="s">
        <v>136</v>
      </c>
    </row>
    <row r="27" spans="1:9" ht="22" customHeight="1" x14ac:dyDescent="0.2">
      <c r="A27" s="163">
        <v>25</v>
      </c>
      <c r="B27" s="139" t="s">
        <v>420</v>
      </c>
      <c r="C27" s="139" t="s">
        <v>147</v>
      </c>
      <c r="D27" s="163" t="s">
        <v>23</v>
      </c>
      <c r="E27" s="163" t="s">
        <v>26</v>
      </c>
      <c r="F27" s="163" t="s">
        <v>29</v>
      </c>
      <c r="G27" s="138" t="s">
        <v>182</v>
      </c>
      <c r="H27" s="138" t="s">
        <v>165</v>
      </c>
      <c r="I27" s="140" t="s">
        <v>136</v>
      </c>
    </row>
    <row r="28" spans="1:9" ht="22" customHeight="1" x14ac:dyDescent="0.2">
      <c r="A28" s="164">
        <v>26</v>
      </c>
      <c r="B28" s="142" t="s">
        <v>420</v>
      </c>
      <c r="C28" s="142" t="s">
        <v>142</v>
      </c>
      <c r="D28" s="164" t="s">
        <v>28</v>
      </c>
      <c r="E28" s="164" t="s">
        <v>43</v>
      </c>
      <c r="F28" s="164" t="s">
        <v>37</v>
      </c>
      <c r="G28" s="141" t="s">
        <v>183</v>
      </c>
      <c r="H28" s="141" t="s">
        <v>144</v>
      </c>
      <c r="I28" s="140" t="s">
        <v>136</v>
      </c>
    </row>
    <row r="29" spans="1:9" ht="22" customHeight="1" x14ac:dyDescent="0.2">
      <c r="A29" s="164">
        <v>27</v>
      </c>
      <c r="B29" s="142" t="s">
        <v>421</v>
      </c>
      <c r="C29" s="142" t="s">
        <v>152</v>
      </c>
      <c r="D29" s="164" t="s">
        <v>28</v>
      </c>
      <c r="E29" s="164" t="s">
        <v>34</v>
      </c>
      <c r="F29" s="164" t="s">
        <v>40</v>
      </c>
      <c r="G29" s="141" t="s">
        <v>184</v>
      </c>
      <c r="H29" s="141" t="s">
        <v>154</v>
      </c>
      <c r="I29" s="140" t="s">
        <v>136</v>
      </c>
    </row>
    <row r="30" spans="1:9" ht="22" customHeight="1" x14ac:dyDescent="0.2">
      <c r="A30" s="163">
        <v>28</v>
      </c>
      <c r="B30" s="139" t="s">
        <v>421</v>
      </c>
      <c r="C30" s="139" t="s">
        <v>413</v>
      </c>
      <c r="D30" s="163" t="s">
        <v>23</v>
      </c>
      <c r="E30" s="163" t="s">
        <v>24</v>
      </c>
      <c r="F30" s="163" t="s">
        <v>32</v>
      </c>
      <c r="G30" s="138" t="s">
        <v>185</v>
      </c>
      <c r="H30" s="138" t="s">
        <v>139</v>
      </c>
      <c r="I30" s="140" t="s">
        <v>136</v>
      </c>
    </row>
    <row r="31" spans="1:9" ht="22" customHeight="1" x14ac:dyDescent="0.2">
      <c r="A31" s="165">
        <v>29</v>
      </c>
      <c r="B31" s="144" t="s">
        <v>421</v>
      </c>
      <c r="C31" s="144" t="s">
        <v>142</v>
      </c>
      <c r="D31" s="165" t="s">
        <v>33</v>
      </c>
      <c r="E31" s="165" t="s">
        <v>58</v>
      </c>
      <c r="F31" s="165" t="s">
        <v>59</v>
      </c>
      <c r="G31" s="143" t="s">
        <v>186</v>
      </c>
      <c r="H31" s="143" t="s">
        <v>168</v>
      </c>
      <c r="I31" s="140" t="s">
        <v>136</v>
      </c>
    </row>
    <row r="32" spans="1:9" ht="22" customHeight="1" x14ac:dyDescent="0.2">
      <c r="A32" s="166">
        <v>30</v>
      </c>
      <c r="B32" s="146" t="s">
        <v>421</v>
      </c>
      <c r="C32" s="146" t="s">
        <v>142</v>
      </c>
      <c r="D32" s="166" t="s">
        <v>31</v>
      </c>
      <c r="E32" s="166" t="s">
        <v>55</v>
      </c>
      <c r="F32" s="166" t="s">
        <v>52</v>
      </c>
      <c r="G32" s="145" t="s">
        <v>187</v>
      </c>
      <c r="H32" s="145" t="s">
        <v>151</v>
      </c>
      <c r="I32" s="140" t="s">
        <v>136</v>
      </c>
    </row>
    <row r="33" spans="1:9" ht="22" customHeight="1" x14ac:dyDescent="0.2">
      <c r="A33" s="166">
        <v>31</v>
      </c>
      <c r="B33" s="146" t="s">
        <v>422</v>
      </c>
      <c r="C33" s="146" t="s">
        <v>413</v>
      </c>
      <c r="D33" s="166" t="s">
        <v>31</v>
      </c>
      <c r="E33" s="166" t="s">
        <v>46</v>
      </c>
      <c r="F33" s="166" t="s">
        <v>49</v>
      </c>
      <c r="G33" s="145" t="s">
        <v>188</v>
      </c>
      <c r="H33" s="145" t="s">
        <v>161</v>
      </c>
      <c r="I33" s="140" t="s">
        <v>136</v>
      </c>
    </row>
    <row r="34" spans="1:9" ht="22" customHeight="1" x14ac:dyDescent="0.2">
      <c r="A34" s="165">
        <v>32</v>
      </c>
      <c r="B34" s="144" t="s">
        <v>421</v>
      </c>
      <c r="C34" s="144" t="s">
        <v>415</v>
      </c>
      <c r="D34" s="165" t="s">
        <v>33</v>
      </c>
      <c r="E34" s="165" t="s">
        <v>63</v>
      </c>
      <c r="F34" s="165" t="s">
        <v>61</v>
      </c>
      <c r="G34" s="143" t="s">
        <v>189</v>
      </c>
      <c r="H34" s="143" t="s">
        <v>146</v>
      </c>
      <c r="I34" s="140" t="s">
        <v>136</v>
      </c>
    </row>
    <row r="35" spans="1:9" ht="22" customHeight="1" x14ac:dyDescent="0.2">
      <c r="A35" s="168">
        <v>33</v>
      </c>
      <c r="B35" s="150" t="s">
        <v>422</v>
      </c>
      <c r="C35" s="150" t="s">
        <v>159</v>
      </c>
      <c r="D35" s="168" t="s">
        <v>39</v>
      </c>
      <c r="E35" s="168" t="s">
        <v>73</v>
      </c>
      <c r="F35" s="168" t="s">
        <v>77</v>
      </c>
      <c r="G35" s="149" t="s">
        <v>190</v>
      </c>
      <c r="H35" s="149" t="s">
        <v>156</v>
      </c>
      <c r="I35" s="140" t="s">
        <v>136</v>
      </c>
    </row>
    <row r="36" spans="1:9" ht="22" customHeight="1" x14ac:dyDescent="0.2">
      <c r="A36" s="167">
        <v>34</v>
      </c>
      <c r="B36" s="148" t="s">
        <v>422</v>
      </c>
      <c r="C36" s="148" t="s">
        <v>137</v>
      </c>
      <c r="D36" s="167" t="s">
        <v>36</v>
      </c>
      <c r="E36" s="167" t="s">
        <v>69</v>
      </c>
      <c r="F36" s="167" t="s">
        <v>71</v>
      </c>
      <c r="G36" s="147" t="s">
        <v>191</v>
      </c>
      <c r="H36" s="147" t="s">
        <v>141</v>
      </c>
      <c r="I36" s="140" t="s">
        <v>136</v>
      </c>
    </row>
    <row r="37" spans="1:9" ht="22" customHeight="1" x14ac:dyDescent="0.2">
      <c r="A37" s="167">
        <v>35</v>
      </c>
      <c r="B37" s="148" t="s">
        <v>423</v>
      </c>
      <c r="C37" s="148" t="s">
        <v>424</v>
      </c>
      <c r="D37" s="167" t="s">
        <v>36</v>
      </c>
      <c r="E37" s="167" t="s">
        <v>67</v>
      </c>
      <c r="F37" s="167" t="s">
        <v>65</v>
      </c>
      <c r="G37" s="147" t="s">
        <v>192</v>
      </c>
      <c r="H37" s="147" t="s">
        <v>175</v>
      </c>
      <c r="I37" s="140" t="s">
        <v>136</v>
      </c>
    </row>
    <row r="38" spans="1:9" ht="22" customHeight="1" x14ac:dyDescent="0.2">
      <c r="A38" s="168">
        <v>36</v>
      </c>
      <c r="B38" s="150" t="s">
        <v>422</v>
      </c>
      <c r="C38" s="150" t="s">
        <v>415</v>
      </c>
      <c r="D38" s="168" t="s">
        <v>39</v>
      </c>
      <c r="E38" s="168" t="s">
        <v>79</v>
      </c>
      <c r="F38" s="168" t="s">
        <v>75</v>
      </c>
      <c r="G38" s="149" t="s">
        <v>193</v>
      </c>
      <c r="H38" s="149" t="s">
        <v>163</v>
      </c>
      <c r="I38" s="140" t="s">
        <v>136</v>
      </c>
    </row>
    <row r="39" spans="1:9" ht="22" customHeight="1" x14ac:dyDescent="0.2">
      <c r="A39" s="169">
        <v>37</v>
      </c>
      <c r="B39" s="152" t="s">
        <v>423</v>
      </c>
      <c r="C39" s="152" t="s">
        <v>147</v>
      </c>
      <c r="D39" s="169" t="s">
        <v>45</v>
      </c>
      <c r="E39" s="169" t="s">
        <v>93</v>
      </c>
      <c r="F39" s="169" t="s">
        <v>91</v>
      </c>
      <c r="G39" s="151" t="s">
        <v>194</v>
      </c>
      <c r="H39" s="151" t="s">
        <v>165</v>
      </c>
      <c r="I39" s="140" t="s">
        <v>136</v>
      </c>
    </row>
    <row r="40" spans="1:9" ht="22" customHeight="1" x14ac:dyDescent="0.2">
      <c r="A40" s="170">
        <v>38</v>
      </c>
      <c r="B40" s="154" t="s">
        <v>423</v>
      </c>
      <c r="C40" s="154" t="s">
        <v>142</v>
      </c>
      <c r="D40" s="170" t="s">
        <v>42</v>
      </c>
      <c r="E40" s="170" t="s">
        <v>81</v>
      </c>
      <c r="F40" s="170" t="s">
        <v>85</v>
      </c>
      <c r="G40" s="153" t="s">
        <v>195</v>
      </c>
      <c r="H40" s="153" t="s">
        <v>144</v>
      </c>
      <c r="I40" s="140" t="s">
        <v>136</v>
      </c>
    </row>
    <row r="41" spans="1:9" ht="22" customHeight="1" x14ac:dyDescent="0.2">
      <c r="A41" s="169">
        <v>39</v>
      </c>
      <c r="B41" s="152" t="s">
        <v>425</v>
      </c>
      <c r="C41" s="152" t="s">
        <v>152</v>
      </c>
      <c r="D41" s="169" t="s">
        <v>45</v>
      </c>
      <c r="E41" s="169" t="s">
        <v>95</v>
      </c>
      <c r="F41" s="169" t="s">
        <v>89</v>
      </c>
      <c r="G41" s="151" t="s">
        <v>196</v>
      </c>
      <c r="H41" s="151" t="s">
        <v>170</v>
      </c>
      <c r="I41" s="140" t="s">
        <v>136</v>
      </c>
    </row>
    <row r="42" spans="1:9" ht="22" customHeight="1" x14ac:dyDescent="0.2">
      <c r="A42" s="170">
        <v>40</v>
      </c>
      <c r="B42" s="154" t="s">
        <v>425</v>
      </c>
      <c r="C42" s="154" t="s">
        <v>413</v>
      </c>
      <c r="D42" s="170" t="s">
        <v>42</v>
      </c>
      <c r="E42" s="170" t="s">
        <v>87</v>
      </c>
      <c r="F42" s="170" t="s">
        <v>166</v>
      </c>
      <c r="G42" s="153" t="s">
        <v>197</v>
      </c>
      <c r="H42" s="153" t="s">
        <v>154</v>
      </c>
      <c r="I42" s="140" t="s">
        <v>136</v>
      </c>
    </row>
    <row r="43" spans="1:9" ht="22" customHeight="1" x14ac:dyDescent="0.2">
      <c r="A43" s="172">
        <v>41</v>
      </c>
      <c r="B43" s="158" t="s">
        <v>425</v>
      </c>
      <c r="C43" s="158" t="s">
        <v>159</v>
      </c>
      <c r="D43" s="172" t="s">
        <v>51</v>
      </c>
      <c r="E43" s="172" t="s">
        <v>106</v>
      </c>
      <c r="F43" s="172" t="s">
        <v>108</v>
      </c>
      <c r="G43" s="157" t="s">
        <v>198</v>
      </c>
      <c r="H43" s="157" t="s">
        <v>158</v>
      </c>
      <c r="I43" s="140" t="s">
        <v>136</v>
      </c>
    </row>
    <row r="44" spans="1:9" ht="22" customHeight="1" x14ac:dyDescent="0.2">
      <c r="A44" s="171">
        <v>42</v>
      </c>
      <c r="B44" s="156" t="s">
        <v>425</v>
      </c>
      <c r="C44" s="156" t="s">
        <v>201</v>
      </c>
      <c r="D44" s="171" t="s">
        <v>48</v>
      </c>
      <c r="E44" s="171" t="s">
        <v>97</v>
      </c>
      <c r="F44" s="171" t="s">
        <v>103</v>
      </c>
      <c r="G44" s="155" t="s">
        <v>199</v>
      </c>
      <c r="H44" s="155" t="s">
        <v>161</v>
      </c>
      <c r="I44" s="140" t="s">
        <v>136</v>
      </c>
    </row>
    <row r="45" spans="1:9" ht="22" customHeight="1" x14ac:dyDescent="0.2">
      <c r="A45" s="171">
        <v>43</v>
      </c>
      <c r="B45" s="156" t="s">
        <v>426</v>
      </c>
      <c r="C45" s="156" t="s">
        <v>424</v>
      </c>
      <c r="D45" s="171" t="s">
        <v>48</v>
      </c>
      <c r="E45" s="171" t="s">
        <v>99</v>
      </c>
      <c r="F45" s="171" t="s">
        <v>101</v>
      </c>
      <c r="G45" s="155" t="s">
        <v>200</v>
      </c>
      <c r="H45" s="155" t="s">
        <v>149</v>
      </c>
      <c r="I45" s="140" t="s">
        <v>136</v>
      </c>
    </row>
    <row r="46" spans="1:9" ht="22" customHeight="1" x14ac:dyDescent="0.2">
      <c r="A46" s="172">
        <v>44</v>
      </c>
      <c r="B46" s="158" t="s">
        <v>426</v>
      </c>
      <c r="C46" s="158" t="s">
        <v>427</v>
      </c>
      <c r="D46" s="172" t="s">
        <v>51</v>
      </c>
      <c r="E46" s="172" t="s">
        <v>176</v>
      </c>
      <c r="F46" s="172" t="s">
        <v>104</v>
      </c>
      <c r="G46" s="157" t="s">
        <v>202</v>
      </c>
      <c r="H46" s="157" t="s">
        <v>146</v>
      </c>
      <c r="I46" s="140" t="s">
        <v>136</v>
      </c>
    </row>
    <row r="47" spans="1:9" ht="22" customHeight="1" x14ac:dyDescent="0.2">
      <c r="A47" s="173">
        <v>45</v>
      </c>
      <c r="B47" s="160" t="s">
        <v>426</v>
      </c>
      <c r="C47" s="160" t="s">
        <v>159</v>
      </c>
      <c r="D47" s="173" t="s">
        <v>54</v>
      </c>
      <c r="E47" s="173" t="s">
        <v>116</v>
      </c>
      <c r="F47" s="173" t="s">
        <v>118</v>
      </c>
      <c r="G47" s="159" t="s">
        <v>203</v>
      </c>
      <c r="H47" s="159" t="s">
        <v>156</v>
      </c>
      <c r="I47" s="140" t="s">
        <v>136</v>
      </c>
    </row>
    <row r="48" spans="1:9" ht="22" customHeight="1" x14ac:dyDescent="0.2">
      <c r="A48" s="174">
        <v>46</v>
      </c>
      <c r="B48" s="162" t="s">
        <v>426</v>
      </c>
      <c r="C48" s="162" t="s">
        <v>137</v>
      </c>
      <c r="D48" s="174" t="s">
        <v>57</v>
      </c>
      <c r="E48" s="174" t="s">
        <v>122</v>
      </c>
      <c r="F48" s="174" t="s">
        <v>124</v>
      </c>
      <c r="G48" s="161" t="s">
        <v>204</v>
      </c>
      <c r="H48" s="161" t="s">
        <v>151</v>
      </c>
      <c r="I48" s="140" t="s">
        <v>136</v>
      </c>
    </row>
    <row r="49" spans="1:9" ht="22" customHeight="1" x14ac:dyDescent="0.2">
      <c r="A49" s="174">
        <v>47</v>
      </c>
      <c r="B49" s="162" t="s">
        <v>428</v>
      </c>
      <c r="C49" s="162" t="s">
        <v>417</v>
      </c>
      <c r="D49" s="174" t="s">
        <v>57</v>
      </c>
      <c r="E49" s="174" t="s">
        <v>126</v>
      </c>
      <c r="F49" s="174" t="s">
        <v>120</v>
      </c>
      <c r="G49" s="161" t="s">
        <v>205</v>
      </c>
      <c r="H49" s="161" t="s">
        <v>141</v>
      </c>
      <c r="I49" s="140" t="s">
        <v>136</v>
      </c>
    </row>
    <row r="50" spans="1:9" ht="22" customHeight="1" x14ac:dyDescent="0.2">
      <c r="A50" s="173">
        <v>48</v>
      </c>
      <c r="B50" s="160" t="s">
        <v>428</v>
      </c>
      <c r="C50" s="160" t="s">
        <v>411</v>
      </c>
      <c r="D50" s="173" t="s">
        <v>54</v>
      </c>
      <c r="E50" s="173" t="s">
        <v>112</v>
      </c>
      <c r="F50" s="173" t="s">
        <v>114</v>
      </c>
      <c r="G50" s="159" t="s">
        <v>206</v>
      </c>
      <c r="H50" s="159" t="s">
        <v>139</v>
      </c>
      <c r="I50" s="140" t="s">
        <v>136</v>
      </c>
    </row>
    <row r="51" spans="1:9" ht="22" customHeight="1" x14ac:dyDescent="0.2">
      <c r="A51" s="164">
        <v>49</v>
      </c>
      <c r="B51" s="142" t="s">
        <v>428</v>
      </c>
      <c r="C51" s="142" t="s">
        <v>142</v>
      </c>
      <c r="D51" s="164" t="s">
        <v>28</v>
      </c>
      <c r="E51" s="164" t="s">
        <v>43</v>
      </c>
      <c r="F51" s="164" t="s">
        <v>34</v>
      </c>
      <c r="G51" s="141" t="s">
        <v>207</v>
      </c>
      <c r="H51" s="141" t="s">
        <v>154</v>
      </c>
      <c r="I51" s="140" t="s">
        <v>136</v>
      </c>
    </row>
    <row r="52" spans="1:9" ht="22" customHeight="1" x14ac:dyDescent="0.2">
      <c r="A52" s="164">
        <v>50</v>
      </c>
      <c r="B52" s="142" t="s">
        <v>428</v>
      </c>
      <c r="C52" s="142" t="s">
        <v>142</v>
      </c>
      <c r="D52" s="164" t="s">
        <v>28</v>
      </c>
      <c r="E52" s="164" t="s">
        <v>37</v>
      </c>
      <c r="F52" s="164" t="s">
        <v>40</v>
      </c>
      <c r="G52" s="141" t="s">
        <v>208</v>
      </c>
      <c r="H52" s="141" t="s">
        <v>168</v>
      </c>
      <c r="I52" s="140" t="s">
        <v>136</v>
      </c>
    </row>
    <row r="53" spans="1:9" ht="22" customHeight="1" x14ac:dyDescent="0.2">
      <c r="A53" s="166">
        <v>51</v>
      </c>
      <c r="B53" s="146" t="s">
        <v>429</v>
      </c>
      <c r="C53" s="146" t="s">
        <v>152</v>
      </c>
      <c r="D53" s="166" t="s">
        <v>31</v>
      </c>
      <c r="E53" s="166" t="s">
        <v>46</v>
      </c>
      <c r="F53" s="166" t="s">
        <v>55</v>
      </c>
      <c r="G53" s="145" t="s">
        <v>209</v>
      </c>
      <c r="H53" s="145" t="s">
        <v>170</v>
      </c>
      <c r="I53" s="140" t="s">
        <v>136</v>
      </c>
    </row>
    <row r="54" spans="1:9" ht="22" customHeight="1" x14ac:dyDescent="0.2">
      <c r="A54" s="166">
        <v>52</v>
      </c>
      <c r="B54" s="146" t="s">
        <v>429</v>
      </c>
      <c r="C54" s="146" t="s">
        <v>152</v>
      </c>
      <c r="D54" s="166" t="s">
        <v>31</v>
      </c>
      <c r="E54" s="166" t="s">
        <v>52</v>
      </c>
      <c r="F54" s="166" t="s">
        <v>49</v>
      </c>
      <c r="G54" s="145" t="s">
        <v>210</v>
      </c>
      <c r="H54" s="145" t="s">
        <v>165</v>
      </c>
      <c r="I54" s="140" t="s">
        <v>136</v>
      </c>
    </row>
    <row r="55" spans="1:9" ht="22" customHeight="1" x14ac:dyDescent="0.2">
      <c r="A55" s="163">
        <v>53</v>
      </c>
      <c r="B55" s="139" t="s">
        <v>429</v>
      </c>
      <c r="C55" s="139" t="s">
        <v>413</v>
      </c>
      <c r="D55" s="163" t="s">
        <v>23</v>
      </c>
      <c r="E55" s="163" t="s">
        <v>24</v>
      </c>
      <c r="F55" s="163" t="s">
        <v>26</v>
      </c>
      <c r="G55" s="138" t="s">
        <v>211</v>
      </c>
      <c r="H55" s="138" t="s">
        <v>135</v>
      </c>
      <c r="I55" s="140" t="s">
        <v>136</v>
      </c>
    </row>
    <row r="56" spans="1:9" ht="22" customHeight="1" x14ac:dyDescent="0.2">
      <c r="A56" s="163">
        <v>54</v>
      </c>
      <c r="B56" s="139" t="s">
        <v>429</v>
      </c>
      <c r="C56" s="139" t="s">
        <v>413</v>
      </c>
      <c r="D56" s="163" t="s">
        <v>23</v>
      </c>
      <c r="E56" s="163" t="s">
        <v>32</v>
      </c>
      <c r="F56" s="163" t="s">
        <v>29</v>
      </c>
      <c r="G56" s="138" t="s">
        <v>212</v>
      </c>
      <c r="H56" s="138" t="s">
        <v>163</v>
      </c>
      <c r="I56" s="140" t="s">
        <v>136</v>
      </c>
    </row>
    <row r="57" spans="1:9" ht="22" customHeight="1" x14ac:dyDescent="0.2">
      <c r="A57" s="167">
        <v>55</v>
      </c>
      <c r="B57" s="148" t="s">
        <v>429</v>
      </c>
      <c r="C57" s="148" t="s">
        <v>137</v>
      </c>
      <c r="D57" s="167" t="s">
        <v>36</v>
      </c>
      <c r="E57" s="167" t="s">
        <v>67</v>
      </c>
      <c r="F57" s="167" t="s">
        <v>69</v>
      </c>
      <c r="G57" s="147" t="s">
        <v>213</v>
      </c>
      <c r="H57" s="147" t="s">
        <v>149</v>
      </c>
      <c r="I57" s="140" t="s">
        <v>136</v>
      </c>
    </row>
    <row r="58" spans="1:9" ht="22" customHeight="1" x14ac:dyDescent="0.2">
      <c r="A58" s="167">
        <v>56</v>
      </c>
      <c r="B58" s="148" t="s">
        <v>429</v>
      </c>
      <c r="C58" s="148" t="s">
        <v>137</v>
      </c>
      <c r="D58" s="167" t="s">
        <v>36</v>
      </c>
      <c r="E58" s="167" t="s">
        <v>65</v>
      </c>
      <c r="F58" s="167" t="s">
        <v>71</v>
      </c>
      <c r="G58" s="147" t="s">
        <v>214</v>
      </c>
      <c r="H58" s="147" t="s">
        <v>161</v>
      </c>
      <c r="I58" s="140" t="s">
        <v>136</v>
      </c>
    </row>
    <row r="59" spans="1:9" ht="22" customHeight="1" x14ac:dyDescent="0.2">
      <c r="A59" s="168">
        <v>57</v>
      </c>
      <c r="B59" s="150" t="s">
        <v>430</v>
      </c>
      <c r="C59" s="150" t="s">
        <v>417</v>
      </c>
      <c r="D59" s="168" t="s">
        <v>39</v>
      </c>
      <c r="E59" s="168" t="s">
        <v>79</v>
      </c>
      <c r="F59" s="168" t="s">
        <v>73</v>
      </c>
      <c r="G59" s="149" t="s">
        <v>215</v>
      </c>
      <c r="H59" s="149" t="s">
        <v>175</v>
      </c>
      <c r="I59" s="140" t="s">
        <v>136</v>
      </c>
    </row>
    <row r="60" spans="1:9" ht="22" customHeight="1" x14ac:dyDescent="0.2">
      <c r="A60" s="168">
        <v>58</v>
      </c>
      <c r="B60" s="150" t="s">
        <v>430</v>
      </c>
      <c r="C60" s="150" t="s">
        <v>417</v>
      </c>
      <c r="D60" s="168" t="s">
        <v>39</v>
      </c>
      <c r="E60" s="168" t="s">
        <v>75</v>
      </c>
      <c r="F60" s="168" t="s">
        <v>77</v>
      </c>
      <c r="G60" s="149" t="s">
        <v>216</v>
      </c>
      <c r="H60" s="149" t="s">
        <v>158</v>
      </c>
      <c r="I60" s="140" t="s">
        <v>136</v>
      </c>
    </row>
    <row r="61" spans="1:9" ht="22" customHeight="1" x14ac:dyDescent="0.2">
      <c r="A61" s="165">
        <v>59</v>
      </c>
      <c r="B61" s="144" t="s">
        <v>430</v>
      </c>
      <c r="C61" s="144" t="s">
        <v>411</v>
      </c>
      <c r="D61" s="165" t="s">
        <v>33</v>
      </c>
      <c r="E61" s="165" t="s">
        <v>58</v>
      </c>
      <c r="F61" s="165" t="s">
        <v>63</v>
      </c>
      <c r="G61" s="143" t="s">
        <v>217</v>
      </c>
      <c r="H61" s="143" t="s">
        <v>144</v>
      </c>
      <c r="I61" s="140" t="s">
        <v>136</v>
      </c>
    </row>
    <row r="62" spans="1:9" ht="22" customHeight="1" x14ac:dyDescent="0.2">
      <c r="A62" s="165">
        <v>60</v>
      </c>
      <c r="B62" s="144" t="s">
        <v>430</v>
      </c>
      <c r="C62" s="144" t="s">
        <v>411</v>
      </c>
      <c r="D62" s="165" t="s">
        <v>33</v>
      </c>
      <c r="E62" s="165" t="s">
        <v>61</v>
      </c>
      <c r="F62" s="165" t="s">
        <v>59</v>
      </c>
      <c r="G62" s="143" t="s">
        <v>218</v>
      </c>
      <c r="H62" s="143" t="s">
        <v>146</v>
      </c>
      <c r="I62" s="140" t="s">
        <v>136</v>
      </c>
    </row>
    <row r="63" spans="1:9" ht="22" customHeight="1" x14ac:dyDescent="0.2">
      <c r="A63" s="171">
        <v>61</v>
      </c>
      <c r="B63" s="156" t="s">
        <v>430</v>
      </c>
      <c r="C63" s="156" t="s">
        <v>142</v>
      </c>
      <c r="D63" s="171" t="s">
        <v>48</v>
      </c>
      <c r="E63" s="171" t="s">
        <v>99</v>
      </c>
      <c r="F63" s="171" t="s">
        <v>97</v>
      </c>
      <c r="G63" s="155" t="s">
        <v>219</v>
      </c>
      <c r="H63" s="155" t="s">
        <v>151</v>
      </c>
      <c r="I63" s="140" t="s">
        <v>136</v>
      </c>
    </row>
    <row r="64" spans="1:9" ht="22" customHeight="1" x14ac:dyDescent="0.2">
      <c r="A64" s="171">
        <v>62</v>
      </c>
      <c r="B64" s="156" t="s">
        <v>430</v>
      </c>
      <c r="C64" s="156" t="s">
        <v>142</v>
      </c>
      <c r="D64" s="171" t="s">
        <v>48</v>
      </c>
      <c r="E64" s="171" t="s">
        <v>101</v>
      </c>
      <c r="F64" s="171" t="s">
        <v>103</v>
      </c>
      <c r="G64" s="155" t="s">
        <v>220</v>
      </c>
      <c r="H64" s="155" t="s">
        <v>141</v>
      </c>
      <c r="I64" s="140" t="s">
        <v>136</v>
      </c>
    </row>
    <row r="65" spans="1:9" ht="22" customHeight="1" x14ac:dyDescent="0.2">
      <c r="A65" s="169">
        <v>63</v>
      </c>
      <c r="B65" s="152" t="s">
        <v>431</v>
      </c>
      <c r="C65" s="152" t="s">
        <v>424</v>
      </c>
      <c r="D65" s="169" t="s">
        <v>45</v>
      </c>
      <c r="E65" s="169" t="s">
        <v>95</v>
      </c>
      <c r="F65" s="169" t="s">
        <v>93</v>
      </c>
      <c r="G65" s="151" t="s">
        <v>221</v>
      </c>
      <c r="H65" s="151" t="s">
        <v>139</v>
      </c>
      <c r="I65" s="140" t="s">
        <v>136</v>
      </c>
    </row>
    <row r="66" spans="1:9" ht="22" customHeight="1" x14ac:dyDescent="0.2">
      <c r="A66" s="169">
        <v>64</v>
      </c>
      <c r="B66" s="152" t="s">
        <v>431</v>
      </c>
      <c r="C66" s="152" t="s">
        <v>424</v>
      </c>
      <c r="D66" s="169" t="s">
        <v>45</v>
      </c>
      <c r="E66" s="169" t="s">
        <v>89</v>
      </c>
      <c r="F66" s="169" t="s">
        <v>91</v>
      </c>
      <c r="G66" s="151" t="s">
        <v>222</v>
      </c>
      <c r="H66" s="151" t="s">
        <v>156</v>
      </c>
      <c r="I66" s="140" t="s">
        <v>136</v>
      </c>
    </row>
    <row r="67" spans="1:9" ht="22" customHeight="1" x14ac:dyDescent="0.2">
      <c r="A67" s="170">
        <v>65</v>
      </c>
      <c r="B67" s="154" t="s">
        <v>431</v>
      </c>
      <c r="C67" s="154" t="s">
        <v>427</v>
      </c>
      <c r="D67" s="170" t="s">
        <v>42</v>
      </c>
      <c r="E67" s="170" t="s">
        <v>87</v>
      </c>
      <c r="F67" s="170" t="s">
        <v>81</v>
      </c>
      <c r="G67" s="153" t="s">
        <v>223</v>
      </c>
      <c r="H67" s="153" t="s">
        <v>154</v>
      </c>
      <c r="I67" s="140" t="s">
        <v>136</v>
      </c>
    </row>
    <row r="68" spans="1:9" ht="22" customHeight="1" x14ac:dyDescent="0.2">
      <c r="A68" s="170">
        <v>66</v>
      </c>
      <c r="B68" s="154" t="s">
        <v>431</v>
      </c>
      <c r="C68" s="154" t="s">
        <v>427</v>
      </c>
      <c r="D68" s="170" t="s">
        <v>42</v>
      </c>
      <c r="E68" s="170" t="s">
        <v>166</v>
      </c>
      <c r="F68" s="170" t="s">
        <v>85</v>
      </c>
      <c r="G68" s="153" t="s">
        <v>224</v>
      </c>
      <c r="H68" s="153" t="s">
        <v>168</v>
      </c>
      <c r="I68" s="140" t="s">
        <v>136</v>
      </c>
    </row>
    <row r="69" spans="1:9" ht="22" customHeight="1" x14ac:dyDescent="0.2">
      <c r="A69" s="174">
        <v>67</v>
      </c>
      <c r="B69" s="162" t="s">
        <v>431</v>
      </c>
      <c r="C69" s="162" t="s">
        <v>201</v>
      </c>
      <c r="D69" s="174" t="s">
        <v>57</v>
      </c>
      <c r="E69" s="174" t="s">
        <v>126</v>
      </c>
      <c r="F69" s="174" t="s">
        <v>122</v>
      </c>
      <c r="G69" s="161" t="s">
        <v>225</v>
      </c>
      <c r="H69" s="161" t="s">
        <v>149</v>
      </c>
      <c r="I69" s="140" t="s">
        <v>136</v>
      </c>
    </row>
    <row r="70" spans="1:9" ht="22" customHeight="1" x14ac:dyDescent="0.2">
      <c r="A70" s="174">
        <v>68</v>
      </c>
      <c r="B70" s="162" t="s">
        <v>431</v>
      </c>
      <c r="C70" s="162" t="s">
        <v>201</v>
      </c>
      <c r="D70" s="174" t="s">
        <v>57</v>
      </c>
      <c r="E70" s="174" t="s">
        <v>120</v>
      </c>
      <c r="F70" s="174" t="s">
        <v>124</v>
      </c>
      <c r="G70" s="161" t="s">
        <v>226</v>
      </c>
      <c r="H70" s="161" t="s">
        <v>161</v>
      </c>
      <c r="I70" s="140" t="s">
        <v>136</v>
      </c>
    </row>
    <row r="71" spans="1:9" ht="22" customHeight="1" x14ac:dyDescent="0.2">
      <c r="A71" s="173">
        <v>69</v>
      </c>
      <c r="B71" s="160" t="s">
        <v>432</v>
      </c>
      <c r="C71" s="160" t="s">
        <v>433</v>
      </c>
      <c r="D71" s="173" t="s">
        <v>54</v>
      </c>
      <c r="E71" s="173" t="s">
        <v>112</v>
      </c>
      <c r="F71" s="173" t="s">
        <v>116</v>
      </c>
      <c r="G71" s="159" t="s">
        <v>227</v>
      </c>
      <c r="H71" s="159" t="s">
        <v>170</v>
      </c>
      <c r="I71" s="140" t="s">
        <v>136</v>
      </c>
    </row>
    <row r="72" spans="1:9" ht="22" customHeight="1" x14ac:dyDescent="0.2">
      <c r="A72" s="173">
        <v>70</v>
      </c>
      <c r="B72" s="160" t="s">
        <v>432</v>
      </c>
      <c r="C72" s="160" t="s">
        <v>433</v>
      </c>
      <c r="D72" s="173" t="s">
        <v>54</v>
      </c>
      <c r="E72" s="173" t="s">
        <v>114</v>
      </c>
      <c r="F72" s="173" t="s">
        <v>118</v>
      </c>
      <c r="G72" s="159" t="s">
        <v>228</v>
      </c>
      <c r="H72" s="159" t="s">
        <v>165</v>
      </c>
      <c r="I72" s="140" t="s">
        <v>136</v>
      </c>
    </row>
    <row r="73" spans="1:9" ht="22" customHeight="1" x14ac:dyDescent="0.2">
      <c r="A73" s="172">
        <v>71</v>
      </c>
      <c r="B73" s="158" t="s">
        <v>432</v>
      </c>
      <c r="C73" s="158" t="s">
        <v>411</v>
      </c>
      <c r="D73" s="172" t="s">
        <v>51</v>
      </c>
      <c r="E73" s="172" t="s">
        <v>106</v>
      </c>
      <c r="F73" s="172" t="s">
        <v>176</v>
      </c>
      <c r="G73" s="157" t="s">
        <v>229</v>
      </c>
      <c r="H73" s="157" t="s">
        <v>158</v>
      </c>
      <c r="I73" s="140" t="s">
        <v>136</v>
      </c>
    </row>
    <row r="74" spans="1:9" ht="22" customHeight="1" x14ac:dyDescent="0.2">
      <c r="A74" s="172">
        <v>72</v>
      </c>
      <c r="B74" s="158" t="s">
        <v>432</v>
      </c>
      <c r="C74" s="158" t="s">
        <v>411</v>
      </c>
      <c r="D74" s="172" t="s">
        <v>51</v>
      </c>
      <c r="E74" s="172" t="s">
        <v>104</v>
      </c>
      <c r="F74" s="172" t="s">
        <v>108</v>
      </c>
      <c r="G74" s="157" t="s">
        <v>230</v>
      </c>
      <c r="H74" s="157" t="s">
        <v>175</v>
      </c>
      <c r="I74" s="140" t="s">
        <v>136</v>
      </c>
    </row>
  </sheetData>
  <autoFilter ref="A2:I74" xr:uid="{00000000-0009-0000-0000-000002000000}"/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49"/>
  <sheetViews>
    <sheetView workbookViewId="0"/>
  </sheetViews>
  <sheetFormatPr baseColWidth="10" defaultColWidth="8.83203125" defaultRowHeight="15" x14ac:dyDescent="0.2"/>
  <cols>
    <col min="19" max="56" width="13" hidden="1" customWidth="1"/>
  </cols>
  <sheetData>
    <row r="1" spans="1:56" x14ac:dyDescent="0.2">
      <c r="A1" t="s">
        <v>231</v>
      </c>
      <c r="C1" t="s">
        <v>232</v>
      </c>
      <c r="E1" s="67" t="s">
        <v>233</v>
      </c>
      <c r="F1" s="67"/>
      <c r="G1" s="67"/>
      <c r="H1" s="67" t="s">
        <v>234</v>
      </c>
      <c r="I1" s="67" t="s">
        <v>235</v>
      </c>
      <c r="J1" s="67" t="s">
        <v>236</v>
      </c>
      <c r="K1" s="67" t="s">
        <v>237</v>
      </c>
      <c r="L1" s="67" t="s">
        <v>238</v>
      </c>
      <c r="M1" s="67" t="s">
        <v>239</v>
      </c>
      <c r="N1" s="67" t="s">
        <v>240</v>
      </c>
      <c r="O1" s="67" t="s">
        <v>241</v>
      </c>
      <c r="P1" s="67"/>
      <c r="Q1" s="67"/>
      <c r="R1" s="67"/>
      <c r="S1" s="67"/>
      <c r="T1" s="67" t="s">
        <v>242</v>
      </c>
      <c r="U1" s="67" t="s">
        <v>243</v>
      </c>
      <c r="V1" s="67" t="s">
        <v>244</v>
      </c>
      <c r="W1" s="67" t="s">
        <v>245</v>
      </c>
      <c r="X1" s="67" t="s">
        <v>246</v>
      </c>
      <c r="Y1" s="67" t="s">
        <v>247</v>
      </c>
      <c r="Z1" s="67" t="s">
        <v>248</v>
      </c>
      <c r="AA1" s="67" t="s">
        <v>249</v>
      </c>
      <c r="AB1" s="67" t="s">
        <v>250</v>
      </c>
      <c r="AC1" s="67" t="s">
        <v>251</v>
      </c>
      <c r="AD1" s="67" t="s">
        <v>252</v>
      </c>
      <c r="AE1" s="67" t="s">
        <v>253</v>
      </c>
      <c r="AF1" s="67" t="s">
        <v>254</v>
      </c>
      <c r="AG1" s="67" t="s">
        <v>255</v>
      </c>
      <c r="AH1" s="67" t="s">
        <v>256</v>
      </c>
      <c r="AI1" s="67" t="s">
        <v>257</v>
      </c>
      <c r="AJ1" s="67" t="s">
        <v>258</v>
      </c>
      <c r="AK1" s="67" t="s">
        <v>259</v>
      </c>
      <c r="AL1" s="67" t="s">
        <v>260</v>
      </c>
      <c r="AM1" s="67" t="s">
        <v>261</v>
      </c>
      <c r="AN1" s="67" t="s">
        <v>262</v>
      </c>
      <c r="AO1" s="67" t="s">
        <v>263</v>
      </c>
      <c r="AP1" s="67" t="s">
        <v>264</v>
      </c>
      <c r="AQ1" s="67" t="s">
        <v>265</v>
      </c>
      <c r="AR1" s="67" t="s">
        <v>266</v>
      </c>
      <c r="AS1" s="67" t="s">
        <v>267</v>
      </c>
      <c r="AT1" s="67" t="s">
        <v>268</v>
      </c>
      <c r="AU1" s="67" t="s">
        <v>269</v>
      </c>
      <c r="AV1" s="67" t="s">
        <v>270</v>
      </c>
      <c r="AW1" s="67" t="s">
        <v>271</v>
      </c>
      <c r="AX1" s="67" t="s">
        <v>272</v>
      </c>
      <c r="AY1" s="67"/>
      <c r="AZ1" s="67"/>
      <c r="BA1" t="s">
        <v>273</v>
      </c>
      <c r="BB1" t="s">
        <v>274</v>
      </c>
      <c r="BC1" t="s">
        <v>275</v>
      </c>
      <c r="BD1" t="s">
        <v>272</v>
      </c>
    </row>
    <row r="2" spans="1:56" x14ac:dyDescent="0.2">
      <c r="A2" t="s">
        <v>24</v>
      </c>
      <c r="C2">
        <v>1</v>
      </c>
      <c r="E2" s="67" t="str">
        <f>IF(Gruppspel!D4="","",Gruppspel!D4)</f>
        <v/>
      </c>
      <c r="F2" s="67" t="s">
        <v>23</v>
      </c>
      <c r="G2" s="67"/>
      <c r="H2" s="67" t="str">
        <f>IF(COUNTIF(Slutspel!$B$28:$B$35,Gruppspel!$D$4)&gt;0,Gruppspel!$D$4,"")</f>
        <v/>
      </c>
      <c r="I2" s="67" t="str">
        <f>IF(COUNTIF(Slutspel!$B$28:$B$35,Gruppspel!$D$6)&gt;0,Gruppspel!$D$6,"")</f>
        <v/>
      </c>
      <c r="J2" s="67" t="str">
        <f>IF(COUNTIF(Slutspel!$B$28:$B$35,Gruppspel!$D$6)&gt;0,Gruppspel!$D$6,"")</f>
        <v/>
      </c>
      <c r="K2" s="67" t="str">
        <f>IF(COUNTIF(Slutspel!$B$28:$B$35,Gruppspel!$D$8)&gt;0,Gruppspel!$D$8,"")</f>
        <v/>
      </c>
      <c r="L2" s="67" t="str">
        <f>IF(COUNTIF(Slutspel!$B$28:$B$35,Gruppspel!$D$4)&gt;0,Gruppspel!$D$4,"")</f>
        <v/>
      </c>
      <c r="M2" s="67" t="str">
        <f>IF(COUNTIF(Slutspel!$B$28:$B$35,Gruppspel!$D$5)&gt;0,Gruppspel!$D$5,"")</f>
        <v/>
      </c>
      <c r="N2" s="67" t="str">
        <f>IF(COUNTIF(Slutspel!$B$28:$B$35,Gruppspel!$D$7)&gt;0,Gruppspel!$D$7,"")</f>
        <v/>
      </c>
      <c r="O2" s="67" t="str">
        <f>IF(COUNTIF(Slutspel!$B$28:$B$35,Gruppspel!$D$8)&gt;0,Gruppspel!$D$8,"")</f>
        <v/>
      </c>
      <c r="P2" s="67"/>
      <c r="Q2" s="67"/>
      <c r="R2" s="67"/>
      <c r="S2" s="67"/>
      <c r="T2" s="67" t="str">
        <f>Slutspel!$F$5</f>
        <v/>
      </c>
      <c r="U2" s="67" t="str">
        <f>Slutspel!$F$6</f>
        <v/>
      </c>
      <c r="V2" s="67" t="str">
        <f>Slutspel!$F$7</f>
        <v/>
      </c>
      <c r="W2" s="67" t="str">
        <f>Slutspel!$F$8</f>
        <v/>
      </c>
      <c r="X2" s="67" t="str">
        <f>Slutspel!$F$9</f>
        <v/>
      </c>
      <c r="Y2" s="67" t="str">
        <f>Slutspel!$F$10</f>
        <v/>
      </c>
      <c r="Z2" s="67" t="str">
        <f>Slutspel!$F$11</f>
        <v/>
      </c>
      <c r="AA2" s="67" t="str">
        <f>Slutspel!$F$12</f>
        <v/>
      </c>
      <c r="AB2" s="67" t="str">
        <f>Slutspel!$F$13</f>
        <v/>
      </c>
      <c r="AC2" s="67" t="str">
        <f>Slutspel!$F$14</f>
        <v/>
      </c>
      <c r="AD2" s="67" t="str">
        <f>Slutspel!$F$15</f>
        <v/>
      </c>
      <c r="AE2" s="67" t="str">
        <f>Slutspel!$F$16</f>
        <v/>
      </c>
      <c r="AF2" s="67" t="str">
        <f>Slutspel!$F$17</f>
        <v/>
      </c>
      <c r="AG2" s="67" t="str">
        <f>Slutspel!$F$18</f>
        <v/>
      </c>
      <c r="AH2" s="67" t="str">
        <f>Slutspel!$F$19</f>
        <v/>
      </c>
      <c r="AI2" s="67" t="str">
        <f>Slutspel!$F$20</f>
        <v/>
      </c>
      <c r="AJ2" s="67">
        <f>Slutspel!$H$5</f>
        <v>0</v>
      </c>
      <c r="AK2" s="67">
        <f>Slutspel!$H$7</f>
        <v>0</v>
      </c>
      <c r="AL2" s="67">
        <f>Slutspel!$H$9</f>
        <v>0</v>
      </c>
      <c r="AM2" s="67">
        <f>Slutspel!$H$11</f>
        <v>0</v>
      </c>
      <c r="AN2" s="67">
        <f>Slutspel!$H$13</f>
        <v>0</v>
      </c>
      <c r="AO2" s="67">
        <f>Slutspel!$H$15</f>
        <v>0</v>
      </c>
      <c r="AP2" s="67">
        <f>Slutspel!$H$17</f>
        <v>0</v>
      </c>
      <c r="AQ2" s="67">
        <f>Slutspel!$H$19</f>
        <v>0</v>
      </c>
      <c r="AR2" s="67">
        <f>Slutspel!$L$5</f>
        <v>0</v>
      </c>
      <c r="AS2" s="67">
        <f>Slutspel!$L$9</f>
        <v>0</v>
      </c>
      <c r="AT2" s="67">
        <f>Slutspel!$L$7</f>
        <v>0</v>
      </c>
      <c r="AU2" s="67">
        <f>Slutspel!$L$11</f>
        <v>0</v>
      </c>
      <c r="AV2" s="67">
        <f>Slutspel!$P$5</f>
        <v>0</v>
      </c>
      <c r="AW2" s="67">
        <f>Slutspel!$P$7</f>
        <v>0</v>
      </c>
      <c r="AX2" s="67">
        <f>Slutspel!$T$5</f>
        <v>0</v>
      </c>
      <c r="AY2" s="67"/>
      <c r="AZ2" s="67"/>
      <c r="BA2" t="str">
        <f>Slutspel!K11</f>
        <v/>
      </c>
      <c r="BB2" t="str">
        <f>Slutspel!O5</f>
        <v/>
      </c>
      <c r="BC2" t="str">
        <f>Slutspel!O7</f>
        <v/>
      </c>
      <c r="BD2" t="str">
        <f>Slutspel!S5</f>
        <v/>
      </c>
    </row>
    <row r="3" spans="1:56" x14ac:dyDescent="0.2">
      <c r="A3" t="s">
        <v>26</v>
      </c>
      <c r="C3">
        <v>2</v>
      </c>
      <c r="E3" s="67" t="str">
        <f>IF(Gruppspel!D5="","",Gruppspel!D5)</f>
        <v/>
      </c>
      <c r="F3" s="67" t="s">
        <v>28</v>
      </c>
      <c r="G3" s="67"/>
      <c r="H3" s="67" t="str">
        <f>IF(COUNTIF(Slutspel!$B$28:$B$35,Gruppspel!$D$5)&gt;0,Gruppspel!$D$5,"")</f>
        <v/>
      </c>
      <c r="I3" s="67" t="str">
        <f>IF(COUNTIF(Slutspel!$B$28:$B$35,Gruppspel!$D$7)&gt;0,Gruppspel!$D$7,"")</f>
        <v/>
      </c>
      <c r="J3" s="67" t="str">
        <f>IF(COUNTIF(Slutspel!$B$28:$B$35,Gruppspel!$D$8)&gt;0,Gruppspel!$D$8,"")</f>
        <v/>
      </c>
      <c r="K3" s="67" t="str">
        <f>IF(COUNTIF(Slutspel!$B$28:$B$35,Gruppspel!$D$11)&gt;0,Gruppspel!$D$11,"")</f>
        <v/>
      </c>
      <c r="L3" s="67" t="str">
        <f>IF(COUNTIF(Slutspel!$B$28:$B$35,Gruppspel!$D$8)&gt;0,Gruppspel!$D$8,"")</f>
        <v/>
      </c>
      <c r="M3" s="67" t="str">
        <f>IF(COUNTIF(Slutspel!$B$28:$B$35,Gruppspel!$D$8)&gt;0,Gruppspel!$D$8,"")</f>
        <v/>
      </c>
      <c r="N3" s="67" t="str">
        <f>IF(COUNTIF(Slutspel!$B$28:$B$35,Gruppspel!$D$8)&gt;0,Gruppspel!$D$8,"")</f>
        <v/>
      </c>
      <c r="O3" s="67" t="str">
        <f>IF(COUNTIF(Slutspel!$B$28:$B$35,Gruppspel!$D$9)&gt;0,Gruppspel!$D$9,"")</f>
        <v/>
      </c>
      <c r="P3" s="67"/>
      <c r="Q3" s="67"/>
      <c r="R3" s="67"/>
      <c r="S3" s="67"/>
      <c r="T3" s="67" t="str">
        <f>Slutspel!$G$5</f>
        <v/>
      </c>
      <c r="U3" s="67">
        <f>Slutspel!$G$6</f>
        <v>0</v>
      </c>
      <c r="V3" s="67" t="str">
        <f>Slutspel!$G$7</f>
        <v/>
      </c>
      <c r="W3" s="67" t="str">
        <f>Slutspel!$G$8</f>
        <v/>
      </c>
      <c r="X3" s="67" t="str">
        <f>Slutspel!$G$9</f>
        <v/>
      </c>
      <c r="Y3" s="67">
        <f>Slutspel!$G$10</f>
        <v>0</v>
      </c>
      <c r="Z3" s="67">
        <f>Slutspel!$G$11</f>
        <v>0</v>
      </c>
      <c r="AA3" s="67">
        <f>Slutspel!$G$12</f>
        <v>0</v>
      </c>
      <c r="AB3" s="67" t="str">
        <f>Slutspel!$G$13</f>
        <v/>
      </c>
      <c r="AC3" s="67" t="str">
        <f>Slutspel!$G$14</f>
        <v/>
      </c>
      <c r="AD3" s="67">
        <f>Slutspel!$G$15</f>
        <v>0</v>
      </c>
      <c r="AE3" s="67">
        <f>Slutspel!$G$16</f>
        <v>0</v>
      </c>
      <c r="AF3" s="67" t="str">
        <f>Slutspel!$G$17</f>
        <v/>
      </c>
      <c r="AG3" s="67">
        <f>Slutspel!$G$18</f>
        <v>0</v>
      </c>
      <c r="AH3" s="67">
        <f>Slutspel!$G$19</f>
        <v>0</v>
      </c>
      <c r="AI3" s="67" t="str">
        <f>Slutspel!$G$20</f>
        <v/>
      </c>
      <c r="AJ3" s="67">
        <f>Slutspel!$H$6</f>
        <v>0</v>
      </c>
      <c r="AK3" s="67">
        <f>Slutspel!$H$8</f>
        <v>0</v>
      </c>
      <c r="AL3" s="67">
        <f>Slutspel!$H$10</f>
        <v>0</v>
      </c>
      <c r="AM3" s="67">
        <f>Slutspel!$H$12</f>
        <v>0</v>
      </c>
      <c r="AN3" s="67">
        <f>Slutspel!$H$14</f>
        <v>0</v>
      </c>
      <c r="AO3" s="67">
        <f>Slutspel!$H$16</f>
        <v>0</v>
      </c>
      <c r="AP3" s="67">
        <f>Slutspel!$H$18</f>
        <v>0</v>
      </c>
      <c r="AQ3" s="67">
        <f>Slutspel!$H$20</f>
        <v>0</v>
      </c>
      <c r="AR3" s="67">
        <f>Slutspel!$L$6</f>
        <v>0</v>
      </c>
      <c r="AS3" s="67">
        <f>Slutspel!$L$10</f>
        <v>0</v>
      </c>
      <c r="AT3" s="67">
        <f>Slutspel!$L$8</f>
        <v>0</v>
      </c>
      <c r="AU3" s="67">
        <f>Slutspel!$L$12</f>
        <v>0</v>
      </c>
      <c r="AV3" s="67">
        <f>Slutspel!$P$6</f>
        <v>0</v>
      </c>
      <c r="AW3" s="67">
        <f>Slutspel!$P$8</f>
        <v>0</v>
      </c>
      <c r="AX3" s="67">
        <f>Slutspel!$T$6</f>
        <v>0</v>
      </c>
      <c r="AY3" s="67"/>
      <c r="AZ3" s="67"/>
      <c r="BA3" t="str">
        <f>Slutspel!K12</f>
        <v/>
      </c>
      <c r="BB3" t="str">
        <f>Slutspel!O6</f>
        <v/>
      </c>
      <c r="BC3" t="str">
        <f>Slutspel!O8</f>
        <v/>
      </c>
      <c r="BD3" t="str">
        <f>Slutspel!S6</f>
        <v/>
      </c>
    </row>
    <row r="4" spans="1:56" x14ac:dyDescent="0.2">
      <c r="A4" t="s">
        <v>29</v>
      </c>
      <c r="C4">
        <v>3</v>
      </c>
      <c r="E4" s="67" t="str">
        <f>IF(Gruppspel!D6="","",Gruppspel!D6)</f>
        <v/>
      </c>
      <c r="F4" s="67" t="s">
        <v>31</v>
      </c>
      <c r="G4" s="67"/>
      <c r="H4" s="67" t="str">
        <f>IF(COUNTIF(Slutspel!$B$28:$B$35,Gruppspel!$D$6)&gt;0,Gruppspel!$D$6,"")</f>
        <v/>
      </c>
      <c r="I4" s="67" t="str">
        <f>IF(COUNTIF(Slutspel!$B$28:$B$35,Gruppspel!$D$9)&gt;0,Gruppspel!$D$9,"")</f>
        <v/>
      </c>
      <c r="J4" s="67" t="str">
        <f>IF(COUNTIF(Slutspel!$B$28:$B$35,Gruppspel!$D$9)&gt;0,Gruppspel!$D$9,"")</f>
        <v/>
      </c>
      <c r="K4" s="67" t="str">
        <f>IF(COUNTIF(Slutspel!$B$28:$B$35,Gruppspel!$D$12)&gt;0,Gruppspel!$D$12,"")</f>
        <v/>
      </c>
      <c r="L4" s="67" t="str">
        <f>IF(COUNTIF(Slutspel!$B$28:$B$35,Gruppspel!$D$11)&gt;0,Gruppspel!$D$11,"")</f>
        <v/>
      </c>
      <c r="M4" s="67" t="str">
        <f>IF(COUNTIF(Slutspel!$B$28:$B$35,Gruppspel!$D$9)&gt;0,Gruppspel!$D$9,"")</f>
        <v/>
      </c>
      <c r="N4" s="67" t="str">
        <f>IF(COUNTIF(Slutspel!$B$28:$B$35,Gruppspel!$D$12)&gt;0,Gruppspel!$D$12,"")</f>
        <v/>
      </c>
      <c r="O4" s="67" t="str">
        <f>IF(COUNTIF(Slutspel!$B$28:$B$35,Gruppspel!$D$10)&gt;0,Gruppspel!$D$10,"")</f>
        <v/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</row>
    <row r="5" spans="1:56" x14ac:dyDescent="0.2">
      <c r="A5" t="s">
        <v>32</v>
      </c>
      <c r="C5">
        <v>4</v>
      </c>
      <c r="E5" s="67" t="str">
        <f>IF(Gruppspel!D7="","",Gruppspel!D7)</f>
        <v/>
      </c>
      <c r="F5" s="67" t="s">
        <v>33</v>
      </c>
      <c r="G5" s="67"/>
      <c r="H5" s="67" t="str">
        <f>IF(COUNTIF(Slutspel!$B$28:$B$35,Gruppspel!$D$7)&gt;0,Gruppspel!$D$7,"")</f>
        <v/>
      </c>
      <c r="I5" s="67" t="str">
        <f>IF(COUNTIF(Slutspel!$B$28:$B$35,Gruppspel!$D$10)&gt;0,Gruppspel!$D$10,"")</f>
        <v/>
      </c>
      <c r="J5" s="67" t="str">
        <f>IF(COUNTIF(Slutspel!$B$28:$B$35,Gruppspel!$D$11)&gt;0,Gruppspel!$D$11,"")</f>
        <v/>
      </c>
      <c r="K5" s="67" t="str">
        <f>IF(COUNTIF(Slutspel!$B$28:$B$35,Gruppspel!$D$13)&gt;0,Gruppspel!$D$13,"")</f>
        <v/>
      </c>
      <c r="L5" s="67" t="str">
        <f>IF(COUNTIF(Slutspel!$B$28:$B$35,Gruppspel!$D$12)&gt;0,Gruppspel!$D$12,"")</f>
        <v/>
      </c>
      <c r="M5" s="67" t="str">
        <f>IF(COUNTIF(Slutspel!$B$28:$B$35,Gruppspel!$D$12)&gt;0,Gruppspel!$D$12,"")</f>
        <v/>
      </c>
      <c r="N5" s="67" t="str">
        <f>IF(COUNTIF(Slutspel!$B$28:$B$35,Gruppspel!$D$13)&gt;0,Gruppspel!$D$13,"")</f>
        <v/>
      </c>
      <c r="O5" s="67" t="str">
        <f>IF(COUNTIF(Slutspel!$B$28:$B$35,Gruppspel!$D$12)&gt;0,Gruppspel!$D$12,"")</f>
        <v/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</row>
    <row r="6" spans="1:56" x14ac:dyDescent="0.2">
      <c r="A6" t="s">
        <v>34</v>
      </c>
      <c r="E6" s="67" t="str">
        <f>IF(Gruppspel!D8="","",Gruppspel!D8)</f>
        <v/>
      </c>
      <c r="F6" s="67" t="s">
        <v>36</v>
      </c>
      <c r="G6" s="67"/>
      <c r="H6" s="67" t="str">
        <f>IF(COUNTIF(Slutspel!$B$28:$B$35,Gruppspel!$D$9)&gt;0,Gruppspel!$D$9,"")</f>
        <v/>
      </c>
      <c r="I6" s="67" t="str">
        <f>IF(COUNTIF(Slutspel!$B$28:$B$35,Gruppspel!$D$11)&gt;0,Gruppspel!$D$11,"")</f>
        <v/>
      </c>
      <c r="J6" s="67" t="str">
        <f>IF(COUNTIF(Slutspel!$B$28:$B$35,Gruppspel!$D$12)&gt;0,Gruppspel!$D$12,"")</f>
        <v/>
      </c>
      <c r="K6" s="67" t="str">
        <f>IF(COUNTIF(Slutspel!$B$28:$B$35,Gruppspel!$D$14)&gt;0,Gruppspel!$D$14,"")</f>
        <v/>
      </c>
      <c r="L6" s="67" t="str">
        <f>IF(COUNTIF(Slutspel!$B$28:$B$35,Gruppspel!$D$13)&gt;0,Gruppspel!$D$13,"")</f>
        <v/>
      </c>
      <c r="M6" s="67" t="str">
        <f>IF(COUNTIF(Slutspel!$B$28:$B$35,Gruppspel!$D$13)&gt;0,Gruppspel!$D$13,"")</f>
        <v/>
      </c>
      <c r="N6" s="67" t="str">
        <f>IF(COUNTIF(Slutspel!$B$28:$B$35,Gruppspel!$D$15)&gt;0,Gruppspel!$D$15,"")</f>
        <v/>
      </c>
      <c r="O6" s="67" t="str">
        <f>IF(COUNTIF(Slutspel!$B$28:$B$35,Gruppspel!$D$13)&gt;0,Gruppspel!$D$13,"")</f>
        <v/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</row>
    <row r="7" spans="1:56" x14ac:dyDescent="0.2">
      <c r="A7" t="s">
        <v>37</v>
      </c>
      <c r="E7" s="67" t="str">
        <f>IF(Gruppspel!D9="","",Gruppspel!D9)</f>
        <v/>
      </c>
      <c r="F7" s="67" t="s">
        <v>39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</row>
    <row r="8" spans="1:56" x14ac:dyDescent="0.2">
      <c r="A8" t="s">
        <v>40</v>
      </c>
      <c r="E8" s="67" t="str">
        <f>IF(Gruppspel!D10="","",Gruppspel!D10)</f>
        <v/>
      </c>
      <c r="F8" s="67" t="s">
        <v>42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</row>
    <row r="9" spans="1:56" x14ac:dyDescent="0.2">
      <c r="A9" t="s">
        <v>43</v>
      </c>
      <c r="E9" s="67" t="str">
        <f>IF(Gruppspel!D11="","",Gruppspel!D11)</f>
        <v/>
      </c>
      <c r="F9" s="67" t="s">
        <v>45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</row>
    <row r="10" spans="1:56" x14ac:dyDescent="0.2">
      <c r="A10" t="s">
        <v>46</v>
      </c>
      <c r="E10" s="67" t="str">
        <f>IF(Gruppspel!D12="","",Gruppspel!D12)</f>
        <v/>
      </c>
      <c r="F10" s="67" t="s">
        <v>48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</row>
    <row r="11" spans="1:56" x14ac:dyDescent="0.2">
      <c r="A11" t="s">
        <v>49</v>
      </c>
      <c r="E11" s="67" t="str">
        <f>IF(Gruppspel!D13="","",Gruppspel!D13)</f>
        <v/>
      </c>
      <c r="F11" s="67" t="s">
        <v>51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</row>
    <row r="12" spans="1:56" x14ac:dyDescent="0.2">
      <c r="A12" t="s">
        <v>52</v>
      </c>
      <c r="E12" s="67" t="str">
        <f>IF(Gruppspel!D14="","",Gruppspel!D14)</f>
        <v/>
      </c>
      <c r="F12" s="67" t="s">
        <v>54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</row>
    <row r="13" spans="1:56" x14ac:dyDescent="0.2">
      <c r="A13" t="s">
        <v>55</v>
      </c>
      <c r="E13" s="67" t="str">
        <f>IF(Gruppspel!D15="","",Gruppspel!D15)</f>
        <v/>
      </c>
      <c r="F13" s="67" t="s">
        <v>57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</row>
    <row r="14" spans="1:56" x14ac:dyDescent="0.2">
      <c r="A14" t="s">
        <v>58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</row>
    <row r="15" spans="1:56" x14ac:dyDescent="0.2">
      <c r="A15" t="s">
        <v>59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</row>
    <row r="16" spans="1:56" x14ac:dyDescent="0.2">
      <c r="A16" t="s">
        <v>61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</row>
    <row r="17" spans="1:52" x14ac:dyDescent="0.2">
      <c r="A17" t="s">
        <v>63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</row>
    <row r="18" spans="1:52" x14ac:dyDescent="0.2">
      <c r="A18" t="s">
        <v>65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</row>
    <row r="19" spans="1:52" x14ac:dyDescent="0.2">
      <c r="A19" t="s">
        <v>67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</row>
    <row r="20" spans="1:52" x14ac:dyDescent="0.2">
      <c r="A20" t="s">
        <v>69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</row>
    <row r="21" spans="1:52" x14ac:dyDescent="0.2">
      <c r="A21" t="s">
        <v>71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</row>
    <row r="22" spans="1:52" x14ac:dyDescent="0.2">
      <c r="A22" t="s">
        <v>73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</row>
    <row r="23" spans="1:52" x14ac:dyDescent="0.2">
      <c r="A23" t="s">
        <v>75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</row>
    <row r="24" spans="1:52" x14ac:dyDescent="0.2">
      <c r="A24" t="s">
        <v>77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</row>
    <row r="25" spans="1:52" x14ac:dyDescent="0.2">
      <c r="A25" t="s">
        <v>79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</row>
    <row r="26" spans="1:52" x14ac:dyDescent="0.2">
      <c r="A26" t="s">
        <v>81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</row>
    <row r="27" spans="1:52" x14ac:dyDescent="0.2">
      <c r="A27" t="s">
        <v>83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</row>
    <row r="28" spans="1:52" x14ac:dyDescent="0.2">
      <c r="A28" t="s">
        <v>85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</row>
    <row r="29" spans="1:52" x14ac:dyDescent="0.2">
      <c r="A29" t="s">
        <v>87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</row>
    <row r="30" spans="1:52" x14ac:dyDescent="0.2">
      <c r="A30" t="s">
        <v>89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</row>
    <row r="31" spans="1:52" x14ac:dyDescent="0.2">
      <c r="A31" t="s">
        <v>91</v>
      </c>
    </row>
    <row r="32" spans="1:52" x14ac:dyDescent="0.2">
      <c r="A32" t="s">
        <v>93</v>
      </c>
    </row>
    <row r="33" spans="1:1" x14ac:dyDescent="0.2">
      <c r="A33" t="s">
        <v>95</v>
      </c>
    </row>
    <row r="34" spans="1:1" x14ac:dyDescent="0.2">
      <c r="A34" t="s">
        <v>97</v>
      </c>
    </row>
    <row r="35" spans="1:1" x14ac:dyDescent="0.2">
      <c r="A35" t="s">
        <v>99</v>
      </c>
    </row>
    <row r="36" spans="1:1" x14ac:dyDescent="0.2">
      <c r="A36" t="s">
        <v>101</v>
      </c>
    </row>
    <row r="37" spans="1:1" x14ac:dyDescent="0.2">
      <c r="A37" t="s">
        <v>103</v>
      </c>
    </row>
    <row r="38" spans="1:1" x14ac:dyDescent="0.2">
      <c r="A38" t="s">
        <v>104</v>
      </c>
    </row>
    <row r="39" spans="1:1" x14ac:dyDescent="0.2">
      <c r="A39" t="s">
        <v>106</v>
      </c>
    </row>
    <row r="40" spans="1:1" x14ac:dyDescent="0.2">
      <c r="A40" t="s">
        <v>108</v>
      </c>
    </row>
    <row r="41" spans="1:1" x14ac:dyDescent="0.2">
      <c r="A41" t="s">
        <v>110</v>
      </c>
    </row>
    <row r="42" spans="1:1" x14ac:dyDescent="0.2">
      <c r="A42" t="s">
        <v>112</v>
      </c>
    </row>
    <row r="43" spans="1:1" x14ac:dyDescent="0.2">
      <c r="A43" t="s">
        <v>114</v>
      </c>
    </row>
    <row r="44" spans="1:1" x14ac:dyDescent="0.2">
      <c r="A44" t="s">
        <v>116</v>
      </c>
    </row>
    <row r="45" spans="1:1" x14ac:dyDescent="0.2">
      <c r="A45" t="s">
        <v>118</v>
      </c>
    </row>
    <row r="46" spans="1:1" x14ac:dyDescent="0.2">
      <c r="A46" t="s">
        <v>120</v>
      </c>
    </row>
    <row r="47" spans="1:1" x14ac:dyDescent="0.2">
      <c r="A47" t="s">
        <v>122</v>
      </c>
    </row>
    <row r="48" spans="1:1" x14ac:dyDescent="0.2">
      <c r="A48" t="s">
        <v>124</v>
      </c>
    </row>
    <row r="49" spans="1:1" x14ac:dyDescent="0.2">
      <c r="A49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9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9" customWidth="1"/>
    <col min="2" max="5" width="24" customWidth="1"/>
    <col min="6" max="6" width="18" customWidth="1"/>
    <col min="7" max="7" width="58" customWidth="1"/>
    <col min="8" max="11" width="0.1640625" customWidth="1"/>
  </cols>
  <sheetData>
    <row r="1" spans="1:11" ht="30" customHeight="1" x14ac:dyDescent="0.2">
      <c r="A1" s="182" t="s">
        <v>276</v>
      </c>
      <c r="B1" s="177"/>
      <c r="C1" s="177"/>
      <c r="D1" s="177"/>
      <c r="E1" s="177"/>
      <c r="F1" s="178"/>
      <c r="G1" s="62"/>
      <c r="H1" s="38"/>
      <c r="I1" s="38"/>
      <c r="J1" s="38"/>
    </row>
    <row r="2" spans="1:11" ht="28" customHeight="1" x14ac:dyDescent="0.2">
      <c r="A2" s="63" t="s">
        <v>277</v>
      </c>
      <c r="B2" s="63"/>
      <c r="C2" s="63"/>
      <c r="D2" s="63"/>
      <c r="E2" s="63"/>
      <c r="F2" s="63"/>
      <c r="G2" s="64"/>
      <c r="H2" s="58"/>
      <c r="I2" s="58"/>
    </row>
    <row r="3" spans="1:11" ht="30" customHeight="1" x14ac:dyDescent="0.2">
      <c r="A3" s="65" t="s">
        <v>17</v>
      </c>
      <c r="B3" s="65" t="s">
        <v>278</v>
      </c>
      <c r="C3" s="65" t="s">
        <v>279</v>
      </c>
      <c r="D3" s="65" t="s">
        <v>280</v>
      </c>
      <c r="E3" s="65" t="s">
        <v>281</v>
      </c>
      <c r="F3" s="65" t="s">
        <v>282</v>
      </c>
      <c r="G3" s="66" t="s">
        <v>283</v>
      </c>
      <c r="H3" s="59"/>
      <c r="I3" s="59"/>
      <c r="J3" s="59"/>
      <c r="K3" s="59"/>
    </row>
    <row r="4" spans="1:11" ht="16" x14ac:dyDescent="0.2">
      <c r="A4" s="87" t="s">
        <v>23</v>
      </c>
      <c r="B4" s="88"/>
      <c r="C4" s="88"/>
      <c r="D4" s="88"/>
      <c r="E4" s="89" t="str">
        <f>IF(COUNTBLANK(B4:D4)&gt;0,"",IF(COUNTIF(B4:D4,"Mexiko")=0,"Mexiko",IF(COUNTIF(B4:D4,"Tjeckien")=0,"Tjeckien",IF(COUNTIF(B4:D4,"Sydafrika")=0,"Sydafrika",IF(COUNTIF(B4:D4,"Sydkorea")=0,"Sydkorea","")))))</f>
        <v/>
      </c>
      <c r="F4" s="90" t="str">
        <f t="shared" ref="F4:F15" si="0">IF(COUNTBLANK(B4:D4)&gt;0,"Saknas val",IF(SUMPRODUCT(COUNTIF(B4:D4,B4:D4))=3,"OK","Dublett"))</f>
        <v>Saknas val</v>
      </c>
      <c r="G4" s="86" t="s">
        <v>284</v>
      </c>
      <c r="H4" s="60"/>
      <c r="I4" s="60"/>
      <c r="J4" s="61"/>
      <c r="K4" s="61"/>
    </row>
    <row r="5" spans="1:11" ht="16" x14ac:dyDescent="0.2">
      <c r="A5" s="92" t="s">
        <v>28</v>
      </c>
      <c r="B5" s="88"/>
      <c r="C5" s="88"/>
      <c r="D5" s="88"/>
      <c r="E5" s="89" t="str">
        <f>IF(COUNTBLANK(B5:D5)&gt;0,"",IF(COUNTIF(B5:D5,"Kanada")=0,"Kanada",IF(COUNTIF(B5:D5,"Bosnien och Hercegovina")=0,"Bosnien och Hercegovina",IF(COUNTIF(B5:D5,"Qatar")=0,"Qatar",IF(COUNTIF(B5:D5,"Schweiz")=0,"Schweiz","")))))</f>
        <v/>
      </c>
      <c r="F5" s="90" t="str">
        <f t="shared" si="0"/>
        <v>Saknas val</v>
      </c>
      <c r="G5" s="91" t="s">
        <v>285</v>
      </c>
      <c r="H5" s="60"/>
      <c r="I5" s="60"/>
      <c r="J5" s="61"/>
      <c r="K5" s="61"/>
    </row>
    <row r="6" spans="1:11" ht="16" x14ac:dyDescent="0.2">
      <c r="A6" s="94" t="s">
        <v>31</v>
      </c>
      <c r="B6" s="88"/>
      <c r="C6" s="88"/>
      <c r="D6" s="88"/>
      <c r="E6" s="89" t="str">
        <f>IF(COUNTBLANK(B6:D6)&gt;0,"",IF(COUNTIF(B6:D6,"Brasilien")=0,"Brasilien",IF(COUNTIF(B6:D6,"Haiti")=0,"Haiti",IF(COUNTIF(B6:D6,"Marocko")=0,"Marocko",IF(COUNTIF(B6:D6,"Skottland")=0,"Skottland","")))))</f>
        <v/>
      </c>
      <c r="F6" s="90" t="str">
        <f t="shared" si="0"/>
        <v>Saknas val</v>
      </c>
      <c r="G6" s="93" t="s">
        <v>286</v>
      </c>
      <c r="H6" s="61"/>
      <c r="I6" s="61"/>
      <c r="J6" s="61"/>
      <c r="K6" s="61"/>
    </row>
    <row r="7" spans="1:11" ht="16" x14ac:dyDescent="0.2">
      <c r="A7" s="96" t="s">
        <v>33</v>
      </c>
      <c r="B7" s="88"/>
      <c r="C7" s="88"/>
      <c r="D7" s="88"/>
      <c r="E7" s="89" t="str">
        <f>IF(COUNTBLANK(B7:D7)&gt;0,"",IF(COUNTIF(B7:D7,"USA")=0,"USA",IF(COUNTIF(B7:D7,"Australien")=0,"Australien",IF(COUNTIF(B7:D7,"Paraguay")=0,"Paraguay",IF(COUNTIF(B7:D7,"Turkiet")=0,"Turkiet","")))))</f>
        <v/>
      </c>
      <c r="F7" s="90" t="str">
        <f t="shared" si="0"/>
        <v>Saknas val</v>
      </c>
      <c r="G7" s="95" t="s">
        <v>287</v>
      </c>
      <c r="H7" s="61"/>
      <c r="I7" s="61"/>
      <c r="J7" s="61"/>
      <c r="K7" s="61"/>
    </row>
    <row r="8" spans="1:11" ht="16" x14ac:dyDescent="0.2">
      <c r="A8" s="98" t="s">
        <v>36</v>
      </c>
      <c r="B8" s="88"/>
      <c r="C8" s="88"/>
      <c r="D8" s="88"/>
      <c r="E8" s="89" t="str">
        <f>IF(COUNTBLANK(B8:D8)&gt;0,"",IF(COUNTIF(B8:D8,"Curaçao")=0,"Curaçao",IF(COUNTIF(B8:D8,"Ecuador")=0,"Ecuador",IF(COUNTIF(B8:D8,"Tyskland")=0,"Tyskland",IF(COUNTIF(B8:D8,"Elfenbenskusten")=0,"Elfenbenskusten","")))))</f>
        <v/>
      </c>
      <c r="F8" s="90" t="str">
        <f t="shared" si="0"/>
        <v>Saknas val</v>
      </c>
      <c r="G8" s="97" t="s">
        <v>288</v>
      </c>
      <c r="H8" s="61"/>
      <c r="I8" s="61"/>
      <c r="J8" s="61"/>
      <c r="K8" s="61"/>
    </row>
    <row r="9" spans="1:11" ht="16" x14ac:dyDescent="0.2">
      <c r="A9" s="100" t="s">
        <v>39</v>
      </c>
      <c r="B9" s="88"/>
      <c r="C9" s="88"/>
      <c r="D9" s="88"/>
      <c r="E9" s="89" t="str">
        <f>IF(COUNTBLANK(B9:D9)&gt;0,"",IF(COUNTIF(B9:D9,"Nederländerna")=0,"Nederländerna",IF(COUNTIF(B9:D9,"Japan")=0,"Japan",IF(COUNTIF(B9:D9,"Sverige")=0,"Sverige",IF(COUNTIF(B9:D9,"Tunisien")=0,"Tunisien","")))))</f>
        <v/>
      </c>
      <c r="F9" s="90" t="str">
        <f t="shared" si="0"/>
        <v>Saknas val</v>
      </c>
      <c r="G9" s="99" t="s">
        <v>289</v>
      </c>
      <c r="H9" s="61"/>
      <c r="I9" s="61"/>
      <c r="J9" s="61"/>
      <c r="K9" s="61"/>
    </row>
    <row r="10" spans="1:11" ht="16" x14ac:dyDescent="0.2">
      <c r="A10" s="102" t="s">
        <v>42</v>
      </c>
      <c r="B10" s="88"/>
      <c r="C10" s="88"/>
      <c r="D10" s="88"/>
      <c r="E10" s="89" t="str">
        <f>IF(COUNTBLANK(B10:D10)&gt;0,"",IF(COUNTIF(B10:D10,"Belgien")=0,"Belgien",IF(COUNTIF(B10:D10,"Egypten")=0,"Egypten",IF(COUNTIF(B10:D10,"Iran")=0,"Iran",IF(COUNTIF(B10:D10,"Nya Zeeland")=0,"Nya Zeeland","")))))</f>
        <v/>
      </c>
      <c r="F10" s="90" t="str">
        <f t="shared" si="0"/>
        <v>Saknas val</v>
      </c>
      <c r="G10" s="101" t="s">
        <v>290</v>
      </c>
      <c r="H10" s="61"/>
      <c r="I10" s="61"/>
      <c r="J10" s="61"/>
      <c r="K10" s="61"/>
    </row>
    <row r="11" spans="1:11" ht="16" x14ac:dyDescent="0.2">
      <c r="A11" s="103" t="s">
        <v>45</v>
      </c>
      <c r="B11" s="88"/>
      <c r="C11" s="88"/>
      <c r="D11" s="88"/>
      <c r="E11" s="89" t="str">
        <f>IF(COUNTBLANK(B11:D11)&gt;0,"",IF(COUNTIF(B11:D11,"Kap Verde")=0,"Kap Verde",IF(COUNTIF(B11:D11,"Saudiarabien")=0,"Saudiarabien",IF(COUNTIF(B11:D11,"Spanien")=0,"Spanien",IF(COUNTIF(B11:D11,"Uruguay")=0,"Uruguay","")))))</f>
        <v/>
      </c>
      <c r="F11" s="90" t="str">
        <f t="shared" si="0"/>
        <v>Saknas val</v>
      </c>
      <c r="G11" s="86" t="s">
        <v>291</v>
      </c>
      <c r="H11" s="61"/>
      <c r="I11" s="61"/>
      <c r="J11" s="61"/>
      <c r="K11" s="61"/>
    </row>
    <row r="12" spans="1:11" ht="16" x14ac:dyDescent="0.2">
      <c r="A12" s="104" t="s">
        <v>48</v>
      </c>
      <c r="B12" s="88"/>
      <c r="C12" s="88"/>
      <c r="D12" s="88"/>
      <c r="E12" s="89" t="str">
        <f>IF(COUNTBLANK(B12:D12)&gt;0,"",IF(COUNTIF(B12:D12,"Frankrike")=0,"Frankrike",IF(COUNTIF(B12:D12,"Norge")=0,"Norge",IF(COUNTIF(B12:D12,"Senegal")=0,"Senegal",IF(COUNTIF(B12:D12,"Irak")=0,"Irak","")))))</f>
        <v/>
      </c>
      <c r="F12" s="90" t="str">
        <f t="shared" si="0"/>
        <v>Saknas val</v>
      </c>
      <c r="G12" s="91" t="s">
        <v>292</v>
      </c>
      <c r="H12" s="61"/>
      <c r="I12" s="61"/>
      <c r="J12" s="61"/>
      <c r="K12" s="61"/>
    </row>
    <row r="13" spans="1:11" ht="16" x14ac:dyDescent="0.2">
      <c r="A13" s="105" t="s">
        <v>51</v>
      </c>
      <c r="B13" s="88"/>
      <c r="C13" s="88"/>
      <c r="D13" s="88"/>
      <c r="E13" s="89" t="str">
        <f>IF(COUNTBLANK(B13:D13)&gt;0,"",IF(COUNTIF(B13:D13,"Algeriet")=0,"Algeriet",IF(COUNTIF(B13:D13,"Argentina")=0,"Argentina",IF(COUNTIF(B13:D13,"Österrike")=0,"Österrike",IF(COUNTIF(B13:D13,"Jordanien")=0,"Jordanien","")))))</f>
        <v/>
      </c>
      <c r="F13" s="90" t="str">
        <f t="shared" si="0"/>
        <v>Saknas val</v>
      </c>
      <c r="G13" s="93" t="s">
        <v>293</v>
      </c>
      <c r="H13" s="61"/>
      <c r="I13" s="61"/>
      <c r="J13" s="61"/>
      <c r="K13" s="61"/>
    </row>
    <row r="14" spans="1:11" ht="16" x14ac:dyDescent="0.2">
      <c r="A14" s="106" t="s">
        <v>54</v>
      </c>
      <c r="B14" s="88"/>
      <c r="C14" s="88"/>
      <c r="D14" s="88"/>
      <c r="E14" s="89" t="str">
        <f>IF(COUNTBLANK(B14:D14)&gt;0,"",IF(COUNTIF(B14:D14,"Colombia")=0,"Colombia",IF(COUNTIF(B14:D14,"DR Kongo")=0,"DR Kongo",IF(COUNTIF(B14:D14,"Portugal")=0,"Portugal",IF(COUNTIF(B14:D14,"Uzbekistan")=0,"Uzbekistan","")))))</f>
        <v/>
      </c>
      <c r="F14" s="90" t="str">
        <f t="shared" si="0"/>
        <v>Saknas val</v>
      </c>
      <c r="G14" s="95" t="s">
        <v>294</v>
      </c>
      <c r="H14" s="61"/>
      <c r="I14" s="61"/>
      <c r="J14" s="61"/>
      <c r="K14" s="61"/>
    </row>
    <row r="15" spans="1:11" ht="16" x14ac:dyDescent="0.2">
      <c r="A15" s="107" t="s">
        <v>57</v>
      </c>
      <c r="B15" s="88"/>
      <c r="C15" s="88"/>
      <c r="D15" s="88"/>
      <c r="E15" s="89" t="str">
        <f>IF(COUNTBLANK(B15:D15)&gt;0,"",IF(COUNTIF(B15:D15,"Kroatien")=0,"Kroatien",IF(COUNTIF(B15:D15,"England")=0,"England",IF(COUNTIF(B15:D15,"Ghana")=0,"Ghana",IF(COUNTIF(B15:D15,"Panama")=0,"Panama","")))))</f>
        <v/>
      </c>
      <c r="F15" s="90" t="str">
        <f t="shared" si="0"/>
        <v>Saknas val</v>
      </c>
      <c r="G15" s="97" t="s">
        <v>295</v>
      </c>
      <c r="H15" s="61"/>
      <c r="I15" s="61"/>
      <c r="J15" s="61"/>
      <c r="K15" s="61"/>
    </row>
    <row r="16" spans="1:11" ht="0.25" customHeight="1" x14ac:dyDescent="0.2">
      <c r="A16" s="108"/>
      <c r="B16" s="109"/>
      <c r="C16" s="108"/>
      <c r="D16" s="110"/>
      <c r="E16" s="110"/>
      <c r="F16" s="108"/>
      <c r="G16" s="111"/>
    </row>
    <row r="17" spans="1:7" ht="0.25" customHeight="1" x14ac:dyDescent="0.2">
      <c r="A17" s="108"/>
      <c r="B17" s="109"/>
      <c r="C17" s="108"/>
      <c r="D17" s="110"/>
      <c r="E17" s="110"/>
      <c r="F17" s="108"/>
      <c r="G17" s="111"/>
    </row>
    <row r="18" spans="1:7" ht="0.25" customHeight="1" x14ac:dyDescent="0.2">
      <c r="A18" s="108"/>
      <c r="B18" s="109"/>
      <c r="C18" s="108"/>
      <c r="D18" s="110"/>
      <c r="E18" s="110"/>
      <c r="F18" s="108"/>
      <c r="G18" s="111"/>
    </row>
    <row r="19" spans="1:7" ht="0.25" customHeight="1" x14ac:dyDescent="0.2">
      <c r="A19" s="108"/>
      <c r="B19" s="109"/>
      <c r="C19" s="108"/>
      <c r="D19" s="110"/>
      <c r="E19" s="110"/>
      <c r="F19" s="108"/>
      <c r="G19" s="111"/>
    </row>
    <row r="20" spans="1:7" ht="0.25" customHeight="1" x14ac:dyDescent="0.2">
      <c r="A20" s="108"/>
      <c r="B20" s="109"/>
      <c r="C20" s="108"/>
      <c r="D20" s="110"/>
      <c r="E20" s="110"/>
      <c r="F20" s="108"/>
      <c r="G20" s="111"/>
    </row>
    <row r="21" spans="1:7" ht="0.25" customHeight="1" x14ac:dyDescent="0.2">
      <c r="A21" s="108"/>
      <c r="B21" s="109"/>
      <c r="C21" s="108"/>
      <c r="D21" s="110"/>
      <c r="E21" s="110"/>
      <c r="F21" s="108"/>
      <c r="G21" s="111"/>
    </row>
    <row r="22" spans="1:7" ht="0.25" customHeight="1" x14ac:dyDescent="0.2">
      <c r="A22" s="108"/>
      <c r="B22" s="109"/>
      <c r="C22" s="108"/>
      <c r="D22" s="110"/>
      <c r="E22" s="110"/>
      <c r="F22" s="108"/>
      <c r="G22" s="111"/>
    </row>
    <row r="23" spans="1:7" ht="0.25" customHeight="1" x14ac:dyDescent="0.2">
      <c r="A23" s="108"/>
      <c r="B23" s="109"/>
      <c r="C23" s="108"/>
      <c r="D23" s="110"/>
      <c r="E23" s="110"/>
      <c r="F23" s="108"/>
      <c r="G23" s="111"/>
    </row>
    <row r="24" spans="1:7" ht="0.25" customHeight="1" x14ac:dyDescent="0.2">
      <c r="A24" s="108"/>
      <c r="B24" s="109"/>
      <c r="C24" s="108"/>
      <c r="D24" s="110"/>
      <c r="E24" s="110"/>
      <c r="F24" s="108"/>
      <c r="G24" s="111"/>
    </row>
    <row r="25" spans="1:7" ht="0.25" customHeight="1" x14ac:dyDescent="0.2">
      <c r="A25" s="108"/>
      <c r="B25" s="109"/>
      <c r="C25" s="108"/>
      <c r="D25" s="110"/>
      <c r="E25" s="110"/>
      <c r="F25" s="108"/>
      <c r="G25" s="111"/>
    </row>
    <row r="26" spans="1:7" ht="0.25" customHeight="1" x14ac:dyDescent="0.2">
      <c r="A26" s="108"/>
      <c r="B26" s="109"/>
      <c r="C26" s="108"/>
      <c r="D26" s="110"/>
      <c r="E26" s="110"/>
      <c r="F26" s="108"/>
      <c r="G26" s="111"/>
    </row>
    <row r="27" spans="1:7" ht="0.25" customHeight="1" x14ac:dyDescent="0.2">
      <c r="A27" s="108"/>
      <c r="B27" s="109"/>
      <c r="C27" s="108"/>
      <c r="D27" s="110"/>
      <c r="E27" s="110"/>
      <c r="F27" s="108"/>
      <c r="G27" s="111"/>
    </row>
    <row r="28" spans="1:7" ht="0.25" customHeight="1" x14ac:dyDescent="0.2">
      <c r="A28" s="108"/>
      <c r="B28" s="109"/>
      <c r="C28" s="108"/>
      <c r="D28" s="110"/>
      <c r="E28" s="110"/>
      <c r="F28" s="108"/>
      <c r="G28" s="111"/>
    </row>
    <row r="29" spans="1:7" ht="0.25" customHeight="1" x14ac:dyDescent="0.2">
      <c r="A29" s="108"/>
      <c r="B29" s="109"/>
      <c r="C29" s="108"/>
      <c r="D29" s="110"/>
      <c r="E29" s="110"/>
      <c r="F29" s="108"/>
      <c r="G29" s="111"/>
    </row>
    <row r="30" spans="1:7" ht="0.25" customHeight="1" x14ac:dyDescent="0.2">
      <c r="A30" s="108"/>
      <c r="B30" s="109"/>
      <c r="C30" s="108"/>
      <c r="D30" s="110"/>
      <c r="E30" s="110"/>
      <c r="F30" s="108"/>
      <c r="G30" s="111"/>
    </row>
    <row r="31" spans="1:7" ht="0.25" customHeight="1" x14ac:dyDescent="0.2">
      <c r="A31" s="108"/>
      <c r="B31" s="109"/>
      <c r="C31" s="108"/>
      <c r="D31" s="110"/>
      <c r="E31" s="110"/>
      <c r="F31" s="108"/>
      <c r="G31" s="111"/>
    </row>
    <row r="32" spans="1:7" ht="0.25" customHeight="1" x14ac:dyDescent="0.2">
      <c r="A32" s="108"/>
      <c r="B32" s="109"/>
      <c r="C32" s="108"/>
      <c r="D32" s="110"/>
      <c r="E32" s="110"/>
      <c r="F32" s="108"/>
      <c r="G32" s="111"/>
    </row>
    <row r="33" spans="1:7" ht="0.25" customHeight="1" x14ac:dyDescent="0.2">
      <c r="A33" s="108"/>
      <c r="B33" s="109"/>
      <c r="C33" s="108"/>
      <c r="D33" s="110"/>
      <c r="E33" s="110"/>
      <c r="F33" s="108"/>
      <c r="G33" s="111"/>
    </row>
    <row r="34" spans="1:7" ht="0.25" customHeight="1" x14ac:dyDescent="0.2">
      <c r="A34" s="108"/>
      <c r="B34" s="109"/>
      <c r="C34" s="108"/>
      <c r="D34" s="110"/>
      <c r="E34" s="110"/>
      <c r="F34" s="108"/>
      <c r="G34" s="111"/>
    </row>
    <row r="35" spans="1:7" ht="0.25" customHeight="1" x14ac:dyDescent="0.2">
      <c r="A35" s="108"/>
      <c r="B35" s="109"/>
      <c r="C35" s="108"/>
      <c r="D35" s="110"/>
      <c r="E35" s="110"/>
      <c r="F35" s="108"/>
      <c r="G35" s="111"/>
    </row>
    <row r="36" spans="1:7" ht="0.25" customHeight="1" x14ac:dyDescent="0.2">
      <c r="A36" s="108"/>
      <c r="B36" s="109"/>
      <c r="C36" s="108"/>
      <c r="D36" s="110"/>
      <c r="E36" s="110"/>
      <c r="F36" s="108"/>
      <c r="G36" s="111"/>
    </row>
    <row r="37" spans="1:7" ht="0.25" customHeight="1" x14ac:dyDescent="0.2">
      <c r="A37" s="108"/>
      <c r="B37" s="109"/>
      <c r="C37" s="108"/>
      <c r="D37" s="110"/>
      <c r="E37" s="110"/>
      <c r="F37" s="108"/>
      <c r="G37" s="111"/>
    </row>
    <row r="38" spans="1:7" ht="0.25" customHeight="1" x14ac:dyDescent="0.2">
      <c r="A38" s="108"/>
      <c r="B38" s="109"/>
      <c r="C38" s="108"/>
      <c r="D38" s="110"/>
      <c r="E38" s="110"/>
      <c r="F38" s="108"/>
      <c r="G38" s="111"/>
    </row>
    <row r="39" spans="1:7" ht="0.25" customHeight="1" x14ac:dyDescent="0.2">
      <c r="A39" s="108"/>
      <c r="B39" s="109"/>
      <c r="C39" s="108"/>
      <c r="D39" s="110"/>
      <c r="E39" s="110"/>
      <c r="F39" s="108"/>
      <c r="G39" s="111"/>
    </row>
    <row r="40" spans="1:7" ht="0.25" customHeight="1" x14ac:dyDescent="0.2">
      <c r="A40" s="108"/>
      <c r="B40" s="109"/>
      <c r="C40" s="108"/>
      <c r="D40" s="110"/>
      <c r="E40" s="110"/>
      <c r="F40" s="108"/>
      <c r="G40" s="111"/>
    </row>
    <row r="41" spans="1:7" ht="0.25" customHeight="1" x14ac:dyDescent="0.2">
      <c r="A41" s="108"/>
      <c r="B41" s="109"/>
      <c r="C41" s="108"/>
      <c r="D41" s="110"/>
      <c r="E41" s="110"/>
      <c r="F41" s="108"/>
      <c r="G41" s="111"/>
    </row>
    <row r="42" spans="1:7" ht="0.25" customHeight="1" x14ac:dyDescent="0.2">
      <c r="A42" s="108"/>
      <c r="B42" s="109"/>
      <c r="C42" s="108"/>
      <c r="D42" s="110"/>
      <c r="E42" s="110"/>
      <c r="F42" s="108"/>
      <c r="G42" s="111"/>
    </row>
    <row r="43" spans="1:7" ht="0.25" customHeight="1" x14ac:dyDescent="0.2">
      <c r="A43" s="108"/>
      <c r="B43" s="109"/>
      <c r="C43" s="108"/>
      <c r="D43" s="110"/>
      <c r="E43" s="110"/>
      <c r="F43" s="108"/>
      <c r="G43" s="111"/>
    </row>
    <row r="44" spans="1:7" ht="0.25" customHeight="1" x14ac:dyDescent="0.2">
      <c r="A44" s="108"/>
      <c r="B44" s="109"/>
      <c r="C44" s="108"/>
      <c r="D44" s="110"/>
      <c r="E44" s="110"/>
      <c r="F44" s="108"/>
      <c r="G44" s="111"/>
    </row>
    <row r="45" spans="1:7" ht="0.25" customHeight="1" x14ac:dyDescent="0.2">
      <c r="A45" s="108"/>
      <c r="B45" s="109"/>
      <c r="C45" s="108"/>
      <c r="D45" s="110"/>
      <c r="E45" s="110"/>
      <c r="F45" s="108"/>
      <c r="G45" s="111"/>
    </row>
    <row r="46" spans="1:7" ht="0.25" customHeight="1" x14ac:dyDescent="0.2">
      <c r="A46" s="108"/>
      <c r="B46" s="109"/>
      <c r="C46" s="108"/>
      <c r="D46" s="110"/>
      <c r="E46" s="110"/>
      <c r="F46" s="108"/>
      <c r="G46" s="111"/>
    </row>
    <row r="47" spans="1:7" ht="0.25" customHeight="1" x14ac:dyDescent="0.2">
      <c r="A47" s="108"/>
      <c r="B47" s="109"/>
      <c r="C47" s="108"/>
      <c r="D47" s="110"/>
      <c r="E47" s="110"/>
      <c r="F47" s="108"/>
      <c r="G47" s="111"/>
    </row>
    <row r="48" spans="1:7" ht="0.25" customHeight="1" x14ac:dyDescent="0.2">
      <c r="A48" s="108"/>
      <c r="B48" s="109"/>
      <c r="C48" s="108"/>
      <c r="D48" s="110"/>
      <c r="E48" s="110"/>
      <c r="F48" s="108"/>
      <c r="G48" s="111"/>
    </row>
    <row r="49" spans="1:7" ht="0.25" customHeight="1" x14ac:dyDescent="0.2">
      <c r="A49" s="108"/>
      <c r="B49" s="109"/>
      <c r="C49" s="108"/>
      <c r="D49" s="110"/>
      <c r="E49" s="110"/>
      <c r="F49" s="108"/>
      <c r="G49" s="111"/>
    </row>
    <row r="50" spans="1:7" ht="0.25" customHeight="1" x14ac:dyDescent="0.2">
      <c r="A50" s="108"/>
      <c r="B50" s="109"/>
      <c r="C50" s="108"/>
      <c r="D50" s="110"/>
      <c r="E50" s="110"/>
      <c r="F50" s="108"/>
      <c r="G50" s="111"/>
    </row>
    <row r="51" spans="1:7" ht="0.25" customHeight="1" x14ac:dyDescent="0.2">
      <c r="A51" s="108"/>
      <c r="B51" s="109"/>
      <c r="C51" s="108"/>
      <c r="D51" s="110"/>
      <c r="E51" s="110"/>
      <c r="F51" s="108"/>
      <c r="G51" s="111"/>
    </row>
    <row r="52" spans="1:7" ht="0.25" customHeight="1" x14ac:dyDescent="0.2">
      <c r="A52" s="111"/>
      <c r="B52" s="111"/>
      <c r="C52" s="111"/>
      <c r="D52" s="111"/>
      <c r="E52" s="111"/>
      <c r="F52" s="111"/>
      <c r="G52" s="111"/>
    </row>
    <row r="53" spans="1:7" ht="0.25" customHeight="1" x14ac:dyDescent="0.2">
      <c r="A53" s="111"/>
      <c r="B53" s="111"/>
      <c r="C53" s="111"/>
      <c r="D53" s="111"/>
      <c r="E53" s="111"/>
      <c r="F53" s="111"/>
      <c r="G53" s="111"/>
    </row>
    <row r="54" spans="1:7" x14ac:dyDescent="0.2">
      <c r="A54" s="183" t="s">
        <v>296</v>
      </c>
      <c r="B54" s="184"/>
      <c r="C54" s="184"/>
      <c r="D54" s="185"/>
    </row>
    <row r="55" spans="1:7" ht="16" x14ac:dyDescent="0.2">
      <c r="A55" s="112" t="s">
        <v>17</v>
      </c>
      <c r="B55" s="112" t="s">
        <v>297</v>
      </c>
      <c r="C55" s="112" t="s">
        <v>298</v>
      </c>
      <c r="D55" s="112" t="s">
        <v>299</v>
      </c>
    </row>
    <row r="56" spans="1:7" x14ac:dyDescent="0.2">
      <c r="A56" s="114" t="s">
        <v>23</v>
      </c>
      <c r="B56" s="113" t="str">
        <f t="shared" ref="B56:D67" si="1">IF(B4="","",B4)</f>
        <v/>
      </c>
      <c r="C56" s="113" t="str">
        <f t="shared" si="1"/>
        <v/>
      </c>
      <c r="D56" s="113" t="str">
        <f t="shared" si="1"/>
        <v/>
      </c>
    </row>
    <row r="57" spans="1:7" x14ac:dyDescent="0.2">
      <c r="A57" s="116" t="s">
        <v>28</v>
      </c>
      <c r="B57" s="115" t="str">
        <f t="shared" si="1"/>
        <v/>
      </c>
      <c r="C57" s="115" t="str">
        <f t="shared" si="1"/>
        <v/>
      </c>
      <c r="D57" s="115" t="str">
        <f t="shared" si="1"/>
        <v/>
      </c>
    </row>
    <row r="58" spans="1:7" x14ac:dyDescent="0.2">
      <c r="A58" s="118" t="s">
        <v>31</v>
      </c>
      <c r="B58" s="117" t="str">
        <f t="shared" si="1"/>
        <v/>
      </c>
      <c r="C58" s="117" t="str">
        <f t="shared" si="1"/>
        <v/>
      </c>
      <c r="D58" s="117" t="str">
        <f t="shared" si="1"/>
        <v/>
      </c>
    </row>
    <row r="59" spans="1:7" x14ac:dyDescent="0.2">
      <c r="A59" s="120" t="s">
        <v>33</v>
      </c>
      <c r="B59" s="119" t="str">
        <f t="shared" si="1"/>
        <v/>
      </c>
      <c r="C59" s="119" t="str">
        <f t="shared" si="1"/>
        <v/>
      </c>
      <c r="D59" s="119" t="str">
        <f t="shared" si="1"/>
        <v/>
      </c>
    </row>
    <row r="60" spans="1:7" x14ac:dyDescent="0.2">
      <c r="A60" s="122" t="s">
        <v>36</v>
      </c>
      <c r="B60" s="121" t="str">
        <f t="shared" si="1"/>
        <v/>
      </c>
      <c r="C60" s="121" t="str">
        <f t="shared" si="1"/>
        <v/>
      </c>
      <c r="D60" s="121" t="str">
        <f t="shared" si="1"/>
        <v/>
      </c>
    </row>
    <row r="61" spans="1:7" x14ac:dyDescent="0.2">
      <c r="A61" s="124" t="s">
        <v>39</v>
      </c>
      <c r="B61" s="123" t="str">
        <f t="shared" si="1"/>
        <v/>
      </c>
      <c r="C61" s="123" t="str">
        <f t="shared" si="1"/>
        <v/>
      </c>
      <c r="D61" s="123" t="str">
        <f t="shared" si="1"/>
        <v/>
      </c>
    </row>
    <row r="62" spans="1:7" x14ac:dyDescent="0.2">
      <c r="A62" s="126" t="s">
        <v>42</v>
      </c>
      <c r="B62" s="125" t="str">
        <f t="shared" si="1"/>
        <v/>
      </c>
      <c r="C62" s="125" t="str">
        <f t="shared" si="1"/>
        <v/>
      </c>
      <c r="D62" s="125" t="str">
        <f t="shared" si="1"/>
        <v/>
      </c>
    </row>
    <row r="63" spans="1:7" x14ac:dyDescent="0.2">
      <c r="A63" s="127" t="s">
        <v>45</v>
      </c>
      <c r="B63" s="113" t="str">
        <f t="shared" si="1"/>
        <v/>
      </c>
      <c r="C63" s="113" t="str">
        <f t="shared" si="1"/>
        <v/>
      </c>
      <c r="D63" s="113" t="str">
        <f t="shared" si="1"/>
        <v/>
      </c>
    </row>
    <row r="64" spans="1:7" x14ac:dyDescent="0.2">
      <c r="A64" s="128" t="s">
        <v>48</v>
      </c>
      <c r="B64" s="115" t="str">
        <f t="shared" si="1"/>
        <v/>
      </c>
      <c r="C64" s="115" t="str">
        <f t="shared" si="1"/>
        <v/>
      </c>
      <c r="D64" s="115" t="str">
        <f t="shared" si="1"/>
        <v/>
      </c>
    </row>
    <row r="65" spans="1:6" x14ac:dyDescent="0.2">
      <c r="A65" s="129" t="s">
        <v>51</v>
      </c>
      <c r="B65" s="117" t="str">
        <f t="shared" si="1"/>
        <v/>
      </c>
      <c r="C65" s="117" t="str">
        <f t="shared" si="1"/>
        <v/>
      </c>
      <c r="D65" s="117" t="str">
        <f t="shared" si="1"/>
        <v/>
      </c>
    </row>
    <row r="66" spans="1:6" x14ac:dyDescent="0.2">
      <c r="A66" s="130" t="s">
        <v>54</v>
      </c>
      <c r="B66" s="119" t="str">
        <f t="shared" si="1"/>
        <v/>
      </c>
      <c r="C66" s="119" t="str">
        <f t="shared" si="1"/>
        <v/>
      </c>
      <c r="D66" s="119" t="str">
        <f t="shared" si="1"/>
        <v/>
      </c>
    </row>
    <row r="67" spans="1:6" x14ac:dyDescent="0.2">
      <c r="A67" s="131" t="s">
        <v>57</v>
      </c>
      <c r="B67" s="121" t="str">
        <f t="shared" si="1"/>
        <v/>
      </c>
      <c r="C67" s="121" t="str">
        <f t="shared" si="1"/>
        <v/>
      </c>
      <c r="D67" s="121" t="str">
        <f t="shared" si="1"/>
        <v/>
      </c>
    </row>
    <row r="69" spans="1:6" x14ac:dyDescent="0.2">
      <c r="A69" s="7"/>
      <c r="B69" s="8"/>
      <c r="C69" s="8"/>
      <c r="D69" s="8"/>
      <c r="E69" s="8"/>
      <c r="F69" s="8"/>
    </row>
  </sheetData>
  <mergeCells count="2">
    <mergeCell ref="A1:F1"/>
    <mergeCell ref="A54:D54"/>
  </mergeCells>
  <conditionalFormatting sqref="B4:D15">
    <cfRule type="expression" dxfId="26" priority="61">
      <formula>$F4="Dublett"</formula>
    </cfRule>
  </conditionalFormatting>
  <conditionalFormatting sqref="C4:C7">
    <cfRule type="expression" dxfId="25" priority="13">
      <formula>AND(C4&lt;&gt;"",COUNTIF($C$4:$C$7,C4)&gt;1)</formula>
    </cfRule>
    <cfRule type="expression" dxfId="24" priority="1">
      <formula>AND(C4&lt;&gt;"",COUNTIF($C$4:$C$7,C4)&gt;1)</formula>
    </cfRule>
  </conditionalFormatting>
  <conditionalFormatting sqref="C8:C11">
    <cfRule type="expression" dxfId="23" priority="14">
      <formula>AND(C8&lt;&gt;"",COUNTIF($C$8:$C$11,C8)&gt;1)</formula>
    </cfRule>
    <cfRule type="expression" dxfId="22" priority="2">
      <formula>AND(C8&lt;&gt;"",COUNTIF($C$8:$C$11,C8)&gt;1)</formula>
    </cfRule>
  </conditionalFormatting>
  <conditionalFormatting sqref="C12:C15">
    <cfRule type="expression" dxfId="21" priority="3">
      <formula>AND(C12&lt;&gt;"",COUNTIF($C$12:$C$15,C12)&gt;1)</formula>
    </cfRule>
    <cfRule type="expression" dxfId="20" priority="15">
      <formula>AND(C12&lt;&gt;"",COUNTIF($C$12:$C$15,C12)&gt;1)</formula>
    </cfRule>
  </conditionalFormatting>
  <conditionalFormatting sqref="C16:C19">
    <cfRule type="expression" dxfId="19" priority="4">
      <formula>AND(C16&lt;&gt;"",COUNTIF($C$16:$C$19,C16)&gt;1)</formula>
    </cfRule>
    <cfRule type="expression" dxfId="18" priority="16">
      <formula>AND(C16&lt;&gt;"",COUNTIF($C$16:$C$19,C16)&gt;1)</formula>
    </cfRule>
  </conditionalFormatting>
  <conditionalFormatting sqref="C20:C23">
    <cfRule type="expression" dxfId="17" priority="5">
      <formula>AND(C20&lt;&gt;"",COUNTIF($C$20:$C$23,C20)&gt;1)</formula>
    </cfRule>
    <cfRule type="expression" dxfId="16" priority="17">
      <formula>AND(C20&lt;&gt;"",COUNTIF($C$20:$C$23,C20)&gt;1)</formula>
    </cfRule>
  </conditionalFormatting>
  <conditionalFormatting sqref="C24:C27">
    <cfRule type="expression" dxfId="15" priority="6">
      <formula>AND(C24&lt;&gt;"",COUNTIF($C$24:$C$27,C24)&gt;1)</formula>
    </cfRule>
    <cfRule type="expression" dxfId="14" priority="18">
      <formula>AND(C24&lt;&gt;"",COUNTIF($C$24:$C$27,C24)&gt;1)</formula>
    </cfRule>
  </conditionalFormatting>
  <conditionalFormatting sqref="C28:C31">
    <cfRule type="expression" dxfId="13" priority="7">
      <formula>AND(C28&lt;&gt;"",COUNTIF($C$28:$C$31,C28)&gt;1)</formula>
    </cfRule>
    <cfRule type="expression" dxfId="12" priority="19">
      <formula>AND(C28&lt;&gt;"",COUNTIF($C$28:$C$31,C28)&gt;1)</formula>
    </cfRule>
  </conditionalFormatting>
  <conditionalFormatting sqref="C32:C35">
    <cfRule type="expression" dxfId="11" priority="8">
      <formula>AND(C32&lt;&gt;"",COUNTIF($C$32:$C$35,C32)&gt;1)</formula>
    </cfRule>
    <cfRule type="expression" dxfId="10" priority="20">
      <formula>AND(C32&lt;&gt;"",COUNTIF($C$32:$C$35,C32)&gt;1)</formula>
    </cfRule>
  </conditionalFormatting>
  <conditionalFormatting sqref="C36:C39">
    <cfRule type="expression" dxfId="9" priority="9">
      <formula>AND(C36&lt;&gt;"",COUNTIF($C$36:$C$39,C36)&gt;1)</formula>
    </cfRule>
    <cfRule type="expression" dxfId="8" priority="21">
      <formula>AND(C36&lt;&gt;"",COUNTIF($C$36:$C$39,C36)&gt;1)</formula>
    </cfRule>
  </conditionalFormatting>
  <conditionalFormatting sqref="C40:C43">
    <cfRule type="expression" dxfId="7" priority="10">
      <formula>AND(C40&lt;&gt;"",COUNTIF($C$40:$C$43,C40)&gt;1)</formula>
    </cfRule>
    <cfRule type="expression" dxfId="6" priority="22">
      <formula>AND(C40&lt;&gt;"",COUNTIF($C$40:$C$43,C40)&gt;1)</formula>
    </cfRule>
  </conditionalFormatting>
  <conditionalFormatting sqref="C44:C47">
    <cfRule type="expression" dxfId="5" priority="11">
      <formula>AND(C44&lt;&gt;"",COUNTIF($C$44:$C$47,C44)&gt;1)</formula>
    </cfRule>
    <cfRule type="expression" dxfId="4" priority="23">
      <formula>AND(C44&lt;&gt;"",COUNTIF($C$44:$C$47,C44)&gt;1)</formula>
    </cfRule>
  </conditionalFormatting>
  <conditionalFormatting sqref="C48:C51">
    <cfRule type="expression" dxfId="3" priority="12">
      <formula>AND(C48&lt;&gt;"",COUNTIF($C$48:$C$51,C48)&gt;1)</formula>
    </cfRule>
    <cfRule type="expression" dxfId="2" priority="24">
      <formula>AND(C48&lt;&gt;"",COUNTIF($C$48:$C$51,C48)&gt;1)</formula>
    </cfRule>
  </conditionalFormatting>
  <conditionalFormatting sqref="F4:F15">
    <cfRule type="expression" dxfId="1" priority="62">
      <formula>$F4="OK"</formula>
    </cfRule>
    <cfRule type="expression" dxfId="0" priority="63">
      <formula>$F4="Dublett"</formula>
    </cfRule>
  </conditionalFormatting>
  <dataValidations count="12">
    <dataValidation type="list" allowBlank="1" showErrorMessage="1" errorTitle="Fel lag" error="Välj ett lag från grupp A." sqref="B4:D4" xr:uid="{00000000-0002-0000-0400-000000000000}">
      <formula1>"Mexiko,Tjeckien,Sydafrika,Sydkorea"</formula1>
    </dataValidation>
    <dataValidation type="list" allowBlank="1" showErrorMessage="1" errorTitle="Fel lag" error="Välj ett lag från grupp B." sqref="B5:D5" xr:uid="{00000000-0002-0000-0400-000001000000}">
      <formula1>"Kanada,Bosnien och Hercegovina,Qatar,Schweiz"</formula1>
    </dataValidation>
    <dataValidation type="list" allowBlank="1" showErrorMessage="1" errorTitle="Fel lag" error="Välj ett lag från grupp C." sqref="B6:D6" xr:uid="{00000000-0002-0000-0400-000002000000}">
      <formula1>"Brasilien,Haiti,Marocko,Skottland"</formula1>
    </dataValidation>
    <dataValidation type="list" allowBlank="1" showErrorMessage="1" errorTitle="Fel lag" error="Välj ett lag från grupp D." sqref="B7:D7" xr:uid="{00000000-0002-0000-0400-000003000000}">
      <formula1>"USA,Australien,Paraguay,Turkiet"</formula1>
    </dataValidation>
    <dataValidation type="list" allowBlank="1" showErrorMessage="1" errorTitle="Fel lag" error="Välj ett lag från grupp E." sqref="B8:D8" xr:uid="{00000000-0002-0000-0400-000004000000}">
      <formula1>"Curaçao,Ecuador,Tyskland,Elfenbenskusten"</formula1>
    </dataValidation>
    <dataValidation type="list" allowBlank="1" showErrorMessage="1" errorTitle="Fel lag" error="Välj ett lag från grupp F." sqref="B9:D9" xr:uid="{00000000-0002-0000-0400-000005000000}">
      <formula1>"Nederländerna,Japan,Sverige,Tunisien"</formula1>
    </dataValidation>
    <dataValidation type="list" allowBlank="1" showErrorMessage="1" errorTitle="Fel lag" error="Välj ett lag från grupp G." sqref="B10:D10" xr:uid="{00000000-0002-0000-0400-000006000000}">
      <formula1>"Belgien,Egypten,Iran,Nya Zeeland"</formula1>
    </dataValidation>
    <dataValidation type="list" allowBlank="1" showErrorMessage="1" errorTitle="Fel lag" error="Välj ett lag från grupp H." sqref="B11:D11" xr:uid="{00000000-0002-0000-0400-000007000000}">
      <formula1>"Kap Verde,Saudiarabien,Spanien,Uruguay"</formula1>
    </dataValidation>
    <dataValidation type="list" allowBlank="1" showErrorMessage="1" errorTitle="Fel lag" error="Välj ett lag från grupp I." sqref="B12:D12" xr:uid="{00000000-0002-0000-0400-000008000000}">
      <formula1>"Frankrike,Norge,Senegal,Irak"</formula1>
    </dataValidation>
    <dataValidation type="list" allowBlank="1" showErrorMessage="1" errorTitle="Fel lag" error="Välj ett lag från grupp J." sqref="B13:D13" xr:uid="{00000000-0002-0000-0400-000009000000}">
      <formula1>"Algeriet,Argentina,Österrike,Jordanien"</formula1>
    </dataValidation>
    <dataValidation type="list" allowBlank="1" showErrorMessage="1" errorTitle="Fel lag" error="Välj ett lag från grupp K." sqref="B14:D14" xr:uid="{00000000-0002-0000-0400-00000A000000}">
      <formula1>"Colombia,DR Kongo,Portugal,Uzbekistan"</formula1>
    </dataValidation>
    <dataValidation type="list" allowBlank="1" showErrorMessage="1" errorTitle="Fel lag" error="Välj ett lag från grupp L." sqref="B15:D15" xr:uid="{00000000-0002-0000-0400-00000B000000}">
      <formula1>"Kroatien,England,Ghana,Panama"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4"/>
  <sheetViews>
    <sheetView showGridLines="0" topLeftCell="A9" workbookViewId="0">
      <selection activeCell="B30" sqref="B30"/>
    </sheetView>
  </sheetViews>
  <sheetFormatPr baseColWidth="10" defaultColWidth="8.83203125" defaultRowHeight="15" x14ac:dyDescent="0.2"/>
  <cols>
    <col min="1" max="1" width="6" customWidth="1"/>
    <col min="2" max="2" width="24" customWidth="1"/>
    <col min="3" max="3" width="25" customWidth="1"/>
    <col min="4" max="4" width="3" customWidth="1"/>
    <col min="5" max="5" width="9" customWidth="1"/>
    <col min="6" max="8" width="22" customWidth="1"/>
    <col min="9" max="9" width="3" customWidth="1"/>
    <col min="10" max="10" width="9" customWidth="1"/>
    <col min="11" max="11" width="28" customWidth="1"/>
    <col min="12" max="12" width="22" customWidth="1"/>
    <col min="13" max="13" width="3" customWidth="1"/>
    <col min="14" max="14" width="9" customWidth="1"/>
    <col min="15" max="15" width="28" customWidth="1"/>
    <col min="16" max="16" width="22" customWidth="1"/>
    <col min="17" max="17" width="3" customWidth="1"/>
    <col min="18" max="18" width="9" customWidth="1"/>
    <col min="19" max="19" width="28" customWidth="1"/>
    <col min="20" max="20" width="22" customWidth="1"/>
    <col min="21" max="21" width="3" customWidth="1"/>
    <col min="22" max="22" width="28" customWidth="1"/>
    <col min="23" max="23" width="22" customWidth="1"/>
  </cols>
  <sheetData>
    <row r="1" spans="1:23" ht="24" customHeight="1" x14ac:dyDescent="0.2">
      <c r="A1" s="188" t="s">
        <v>300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</row>
    <row r="2" spans="1:23" ht="24" customHeight="1" x14ac:dyDescent="0.2"/>
    <row r="3" spans="1:23" ht="24" customHeight="1" x14ac:dyDescent="0.2">
      <c r="A3" s="186" t="s">
        <v>301</v>
      </c>
      <c r="B3" s="187"/>
      <c r="C3" s="187"/>
      <c r="E3" s="190" t="s">
        <v>302</v>
      </c>
      <c r="F3" s="187"/>
      <c r="G3" s="187"/>
      <c r="H3" s="187"/>
      <c r="J3" s="192" t="s">
        <v>303</v>
      </c>
      <c r="K3" s="187"/>
      <c r="L3" s="187"/>
      <c r="N3" s="193" t="s">
        <v>304</v>
      </c>
      <c r="O3" s="187"/>
      <c r="P3" s="187"/>
      <c r="R3" s="189" t="s">
        <v>305</v>
      </c>
      <c r="S3" s="187"/>
      <c r="T3" s="187"/>
      <c r="V3" s="191" t="s">
        <v>306</v>
      </c>
      <c r="W3" s="187"/>
    </row>
    <row r="4" spans="1:23" ht="24" customHeight="1" x14ac:dyDescent="0.2">
      <c r="A4" s="68" t="s">
        <v>307</v>
      </c>
      <c r="B4" s="68" t="s">
        <v>18</v>
      </c>
      <c r="C4" s="68" t="s">
        <v>308</v>
      </c>
      <c r="E4" s="68" t="s">
        <v>129</v>
      </c>
      <c r="F4" s="68" t="s">
        <v>130</v>
      </c>
      <c r="G4" s="68" t="s">
        <v>131</v>
      </c>
      <c r="H4" s="68" t="s">
        <v>309</v>
      </c>
      <c r="J4" s="68" t="s">
        <v>129</v>
      </c>
      <c r="K4" s="68" t="s">
        <v>310</v>
      </c>
      <c r="L4" s="68" t="s">
        <v>309</v>
      </c>
      <c r="N4" s="68" t="s">
        <v>129</v>
      </c>
      <c r="O4" s="68" t="s">
        <v>310</v>
      </c>
      <c r="P4" s="68" t="s">
        <v>309</v>
      </c>
      <c r="R4" s="68" t="s">
        <v>129</v>
      </c>
      <c r="S4" s="68" t="s">
        <v>310</v>
      </c>
      <c r="T4" s="68" t="s">
        <v>309</v>
      </c>
      <c r="V4" s="68" t="s">
        <v>306</v>
      </c>
      <c r="W4" s="68" t="s">
        <v>311</v>
      </c>
    </row>
    <row r="5" spans="1:23" ht="42.75" customHeight="1" x14ac:dyDescent="0.2">
      <c r="A5" s="69">
        <v>1</v>
      </c>
      <c r="B5" s="69" t="str">
        <f>IF(Gruppspel!B4="","",Gruppspel!B4)</f>
        <v/>
      </c>
      <c r="C5" s="69" t="s">
        <v>312</v>
      </c>
      <c r="E5" s="70" t="s">
        <v>242</v>
      </c>
      <c r="F5" s="69" t="str">
        <f>IF(Gruppspel!$C$4="","",Gruppspel!$C$4)</f>
        <v/>
      </c>
      <c r="G5" s="85" t="str">
        <f>IF(Gruppspel!$C$5="","",Gruppspel!$C$5)</f>
        <v/>
      </c>
      <c r="H5" s="71"/>
      <c r="J5" s="70" t="s">
        <v>258</v>
      </c>
      <c r="K5" s="72" t="str">
        <f>IF(AND($H$5="",$H$6=""),"",$H$5&amp;CHAR(10)&amp;"mot"&amp;CHAR(10)&amp;$H$6)</f>
        <v/>
      </c>
      <c r="L5" s="73"/>
      <c r="N5" s="70" t="s">
        <v>266</v>
      </c>
      <c r="O5" s="74" t="str">
        <f>IF(AND($L$5="",$L$6=""),"",$L$5&amp;CHAR(10)&amp;"mot"&amp;CHAR(10)&amp;$L$6)</f>
        <v/>
      </c>
      <c r="P5" s="75"/>
      <c r="R5" s="70" t="s">
        <v>270</v>
      </c>
      <c r="S5" s="76" t="str">
        <f>IF(AND($P$5="",$P$6=""),"",$P$5&amp;CHAR(10)&amp;"mot"&amp;CHAR(10)&amp;$P$6)</f>
        <v/>
      </c>
      <c r="T5" s="77"/>
      <c r="V5" s="68" t="s">
        <v>306</v>
      </c>
      <c r="W5" s="68" t="s">
        <v>311</v>
      </c>
    </row>
    <row r="6" spans="1:23" ht="42.75" customHeight="1" x14ac:dyDescent="0.2">
      <c r="A6" s="69">
        <v>2</v>
      </c>
      <c r="B6" s="69" t="str">
        <f>IF(Gruppspel!B5="","",Gruppspel!B5)</f>
        <v/>
      </c>
      <c r="C6" s="69" t="s">
        <v>313</v>
      </c>
      <c r="E6" s="70" t="s">
        <v>243</v>
      </c>
      <c r="F6" s="69" t="str">
        <f>IF(Gruppspel!$B$8="","",Gruppspel!$B$8)</f>
        <v/>
      </c>
      <c r="G6" s="84"/>
      <c r="H6" s="71"/>
      <c r="J6" s="70" t="s">
        <v>259</v>
      </c>
      <c r="K6" s="72" t="str">
        <f>IF(AND($H$7="",$H$8=""),"",$H$7&amp;CHAR(10)&amp;"mot"&amp;CHAR(10)&amp;$H$8)</f>
        <v/>
      </c>
      <c r="L6" s="73"/>
      <c r="N6" s="70" t="s">
        <v>267</v>
      </c>
      <c r="O6" s="74" t="str">
        <f>IF(AND($L$9="",$L$10=""),"",$L$9&amp;CHAR(10)&amp;"mot"&amp;CHAR(10)&amp;$L$10)</f>
        <v/>
      </c>
      <c r="P6" s="75"/>
      <c r="R6" s="70" t="s">
        <v>271</v>
      </c>
      <c r="S6" s="76" t="str">
        <f>IF(AND($P$7="",$P$8=""),"",$P$7&amp;CHAR(10)&amp;"mot"&amp;CHAR(10)&amp;$P$8)</f>
        <v/>
      </c>
      <c r="T6" s="77"/>
      <c r="V6" s="78" t="str">
        <f>IF(AND($T$5="",$T$6=""),"",$T$5&amp;CHAR(10)&amp;"mot"&amp;CHAR(10)&amp;$T$6)</f>
        <v/>
      </c>
      <c r="W6" s="78"/>
    </row>
    <row r="7" spans="1:23" ht="42.75" customHeight="1" x14ac:dyDescent="0.2">
      <c r="A7" s="69">
        <v>3</v>
      </c>
      <c r="B7" s="69" t="str">
        <f>IF(Gruppspel!B6="","",Gruppspel!B6)</f>
        <v/>
      </c>
      <c r="C7" s="69" t="s">
        <v>314</v>
      </c>
      <c r="E7" s="70" t="s">
        <v>244</v>
      </c>
      <c r="F7" s="69" t="str">
        <f>IF(Gruppspel!$B$6="","",Gruppspel!$B$6)</f>
        <v/>
      </c>
      <c r="G7" s="85" t="str">
        <f>IF(Gruppspel!$C$9="","",Gruppspel!$C$9)</f>
        <v/>
      </c>
      <c r="H7" s="71"/>
      <c r="J7" s="70" t="s">
        <v>260</v>
      </c>
      <c r="K7" s="72" t="str">
        <f>IF(AND($H$9="",$H$10=""),"",$H$9&amp;CHAR(10)&amp;"mot"&amp;CHAR(10)&amp;$H$10)</f>
        <v/>
      </c>
      <c r="L7" s="73"/>
      <c r="N7" s="70" t="s">
        <v>268</v>
      </c>
      <c r="O7" s="74" t="str">
        <f>IF(AND($L$7="",$L$8=""),"",$L$7&amp;CHAR(10)&amp;"mot"&amp;CHAR(10)&amp;$L$8)</f>
        <v/>
      </c>
      <c r="P7" s="75"/>
    </row>
    <row r="8" spans="1:23" ht="42.75" customHeight="1" x14ac:dyDescent="0.2">
      <c r="A8" s="69">
        <v>4</v>
      </c>
      <c r="B8" s="69" t="str">
        <f>IF(Gruppspel!B7="","",Gruppspel!B7)</f>
        <v/>
      </c>
      <c r="C8" s="69" t="s">
        <v>315</v>
      </c>
      <c r="E8" s="70" t="s">
        <v>245</v>
      </c>
      <c r="F8" s="69" t="str">
        <f>IF(Gruppspel!$C$8="","",Gruppspel!$C$8)</f>
        <v/>
      </c>
      <c r="G8" s="85" t="str">
        <f>IF(Gruppspel!$C$12="","",Gruppspel!$C$12)</f>
        <v/>
      </c>
      <c r="H8" s="71"/>
      <c r="J8" s="70" t="s">
        <v>261</v>
      </c>
      <c r="K8" s="72" t="str">
        <f>IF(AND($H$11="",$H$12=""),"",$H$11&amp;CHAR(10)&amp;"mot"&amp;CHAR(10)&amp;$H$12)</f>
        <v/>
      </c>
      <c r="L8" s="73"/>
      <c r="N8" s="70" t="s">
        <v>269</v>
      </c>
      <c r="O8" s="74" t="str">
        <f>IF(AND($L$11="",$L$12=""),"",$L$11&amp;CHAR(10)&amp;"mot"&amp;CHAR(10)&amp;$L$12)</f>
        <v/>
      </c>
      <c r="P8" s="75"/>
    </row>
    <row r="9" spans="1:23" ht="42.75" customHeight="1" x14ac:dyDescent="0.2">
      <c r="A9" s="69">
        <v>5</v>
      </c>
      <c r="B9" s="69" t="str">
        <f>IF(Gruppspel!B8="","",Gruppspel!B8)</f>
        <v/>
      </c>
      <c r="C9" s="69" t="s">
        <v>316</v>
      </c>
      <c r="E9" s="70" t="s">
        <v>246</v>
      </c>
      <c r="F9" s="69" t="str">
        <f>IF(Gruppspel!$B$9="","",Gruppspel!$B$9)</f>
        <v/>
      </c>
      <c r="G9" s="85" t="str">
        <f>IF(Gruppspel!$C$6="","",Gruppspel!$C$6)</f>
        <v/>
      </c>
      <c r="H9" s="71"/>
      <c r="J9" s="70" t="s">
        <v>262</v>
      </c>
      <c r="K9" s="72" t="str">
        <f>IF(AND($H$13="",$H$14=""),"",$H$13&amp;CHAR(10)&amp;"mot"&amp;CHAR(10)&amp;$H$14)</f>
        <v/>
      </c>
      <c r="L9" s="73"/>
    </row>
    <row r="10" spans="1:23" ht="42.75" customHeight="1" x14ac:dyDescent="0.2">
      <c r="A10" s="69">
        <v>6</v>
      </c>
      <c r="B10" s="69" t="str">
        <f>IF(Gruppspel!B9="","",Gruppspel!B9)</f>
        <v/>
      </c>
      <c r="C10" s="69" t="s">
        <v>317</v>
      </c>
      <c r="E10" s="70" t="s">
        <v>247</v>
      </c>
      <c r="F10" s="69" t="str">
        <f>IF(Gruppspel!$B$12="","",Gruppspel!$B$12)</f>
        <v/>
      </c>
      <c r="G10" s="84"/>
      <c r="H10" s="71"/>
      <c r="J10" s="70" t="s">
        <v>263</v>
      </c>
      <c r="K10" s="72" t="str">
        <f>IF(AND($H$15="",$H$16=""),"",$H$15&amp;CHAR(10)&amp;"mot"&amp;CHAR(10)&amp;$H$16)</f>
        <v/>
      </c>
      <c r="L10" s="73"/>
    </row>
    <row r="11" spans="1:23" ht="42.75" customHeight="1" x14ac:dyDescent="0.2">
      <c r="A11" s="69">
        <v>7</v>
      </c>
      <c r="B11" s="69" t="str">
        <f>IF(Gruppspel!B10="","",Gruppspel!B10)</f>
        <v/>
      </c>
      <c r="C11" s="69" t="s">
        <v>318</v>
      </c>
      <c r="E11" s="70" t="s">
        <v>248</v>
      </c>
      <c r="F11" s="69" t="str">
        <f>IF(Gruppspel!$B$4="","",Gruppspel!$B$4)</f>
        <v/>
      </c>
      <c r="G11" s="84"/>
      <c r="H11" s="71"/>
      <c r="J11" s="70" t="s">
        <v>264</v>
      </c>
      <c r="K11" s="72" t="str">
        <f>IF(AND($H$17="",$H$18=""),"",$H$17&amp;CHAR(10)&amp;"mot"&amp;CHAR(10)&amp;$H$18)</f>
        <v/>
      </c>
      <c r="L11" s="73"/>
    </row>
    <row r="12" spans="1:23" ht="42.75" customHeight="1" x14ac:dyDescent="0.2">
      <c r="A12" s="69">
        <v>8</v>
      </c>
      <c r="B12" s="69" t="str">
        <f>IF(Gruppspel!B11="","",Gruppspel!B11)</f>
        <v/>
      </c>
      <c r="C12" s="69" t="s">
        <v>319</v>
      </c>
      <c r="E12" s="70" t="s">
        <v>249</v>
      </c>
      <c r="F12" s="69" t="str">
        <f>IF(Gruppspel!$B$15="","",Gruppspel!$B$15)</f>
        <v/>
      </c>
      <c r="G12" s="84"/>
      <c r="H12" s="71"/>
      <c r="J12" s="70" t="s">
        <v>265</v>
      </c>
      <c r="K12" s="72" t="str">
        <f>IF(AND($H$19="",$H$20=""),"",$H$19&amp;CHAR(10)&amp;"mot"&amp;CHAR(10)&amp;$H$20)</f>
        <v/>
      </c>
      <c r="L12" s="73"/>
    </row>
    <row r="13" spans="1:23" ht="24" customHeight="1" x14ac:dyDescent="0.2">
      <c r="A13" s="69">
        <v>9</v>
      </c>
      <c r="B13" s="69" t="str">
        <f>IF(Gruppspel!B12="","",Gruppspel!B12)</f>
        <v/>
      </c>
      <c r="C13" s="69" t="s">
        <v>320</v>
      </c>
      <c r="E13" s="70" t="s">
        <v>250</v>
      </c>
      <c r="F13" s="69" t="str">
        <f>IF(Gruppspel!$B$11="","",Gruppspel!$B$11)</f>
        <v/>
      </c>
      <c r="G13" s="85" t="str">
        <f>IF(Gruppspel!$C$13="","",Gruppspel!$C$13)</f>
        <v/>
      </c>
      <c r="H13" s="71"/>
    </row>
    <row r="14" spans="1:23" ht="24" customHeight="1" x14ac:dyDescent="0.2">
      <c r="A14" s="69">
        <v>10</v>
      </c>
      <c r="B14" s="69" t="str">
        <f>IF(Gruppspel!B13="","",Gruppspel!B13)</f>
        <v/>
      </c>
      <c r="C14" s="69" t="s">
        <v>321</v>
      </c>
      <c r="E14" s="70" t="s">
        <v>251</v>
      </c>
      <c r="F14" s="69" t="str">
        <f>IF(Gruppspel!$C$14="","",Gruppspel!$C$14)</f>
        <v/>
      </c>
      <c r="G14" s="85" t="str">
        <f>IF(Gruppspel!$C$15="","",Gruppspel!$C$15)</f>
        <v/>
      </c>
      <c r="H14" s="71"/>
    </row>
    <row r="15" spans="1:23" ht="24" customHeight="1" x14ac:dyDescent="0.2">
      <c r="A15" s="69">
        <v>11</v>
      </c>
      <c r="B15" s="69" t="str">
        <f>IF(Gruppspel!B14="","",Gruppspel!B14)</f>
        <v/>
      </c>
      <c r="C15" s="69" t="s">
        <v>322</v>
      </c>
      <c r="E15" s="70" t="s">
        <v>252</v>
      </c>
      <c r="F15" s="69" t="str">
        <f>IF(Gruppspel!$B$10="","",Gruppspel!$B$10)</f>
        <v/>
      </c>
      <c r="G15" s="84"/>
      <c r="H15" s="71"/>
    </row>
    <row r="16" spans="1:23" ht="24" customHeight="1" x14ac:dyDescent="0.2">
      <c r="A16" s="69">
        <v>12</v>
      </c>
      <c r="B16" s="69" t="str">
        <f>IF(Gruppspel!B15="","",Gruppspel!B15)</f>
        <v/>
      </c>
      <c r="C16" s="69" t="s">
        <v>323</v>
      </c>
      <c r="E16" s="70" t="s">
        <v>253</v>
      </c>
      <c r="F16" s="69" t="str">
        <f>IF(Gruppspel!$B$7="","",Gruppspel!$B$7)</f>
        <v/>
      </c>
      <c r="G16" s="84"/>
      <c r="H16" s="71"/>
    </row>
    <row r="17" spans="1:8" ht="24" customHeight="1" x14ac:dyDescent="0.2">
      <c r="A17" s="69">
        <v>13</v>
      </c>
      <c r="B17" s="69" t="str">
        <f>IF(Gruppspel!C4="","",Gruppspel!C4)</f>
        <v/>
      </c>
      <c r="C17" s="69" t="s">
        <v>324</v>
      </c>
      <c r="E17" s="70" t="s">
        <v>254</v>
      </c>
      <c r="F17" s="69" t="str">
        <f>IF(Gruppspel!$C$7="","",Gruppspel!$C$7)</f>
        <v/>
      </c>
      <c r="G17" s="85" t="str">
        <f>IF(Gruppspel!$C$10="","",Gruppspel!$C$10)</f>
        <v/>
      </c>
      <c r="H17" s="71"/>
    </row>
    <row r="18" spans="1:8" ht="24" customHeight="1" x14ac:dyDescent="0.2">
      <c r="A18" s="69">
        <v>14</v>
      </c>
      <c r="B18" s="69" t="str">
        <f>IF(Gruppspel!C5="","",Gruppspel!C5)</f>
        <v/>
      </c>
      <c r="C18" s="69" t="s">
        <v>325</v>
      </c>
      <c r="E18" s="70" t="s">
        <v>255</v>
      </c>
      <c r="F18" s="69" t="str">
        <f>IF(Gruppspel!$B$14="","",Gruppspel!$B$14)</f>
        <v/>
      </c>
      <c r="G18" s="84"/>
      <c r="H18" s="71"/>
    </row>
    <row r="19" spans="1:8" ht="24" customHeight="1" x14ac:dyDescent="0.2">
      <c r="A19" s="69">
        <v>15</v>
      </c>
      <c r="B19" s="69" t="str">
        <f>IF(Gruppspel!C6="","",Gruppspel!C6)</f>
        <v/>
      </c>
      <c r="C19" s="69" t="s">
        <v>326</v>
      </c>
      <c r="E19" s="70" t="s">
        <v>256</v>
      </c>
      <c r="F19" s="69" t="str">
        <f>IF(Gruppspel!$B$5="","",Gruppspel!$B$5)</f>
        <v/>
      </c>
      <c r="G19" s="84"/>
      <c r="H19" s="71"/>
    </row>
    <row r="20" spans="1:8" ht="24" customHeight="1" x14ac:dyDescent="0.2">
      <c r="A20" s="69">
        <v>16</v>
      </c>
      <c r="B20" s="69" t="str">
        <f>IF(Gruppspel!C7="","",Gruppspel!C7)</f>
        <v/>
      </c>
      <c r="C20" s="69" t="s">
        <v>327</v>
      </c>
      <c r="E20" s="70" t="s">
        <v>257</v>
      </c>
      <c r="F20" s="69" t="str">
        <f>IF(Gruppspel!$B$13="","",Gruppspel!$B$13)</f>
        <v/>
      </c>
      <c r="G20" s="85" t="str">
        <f>IF(Gruppspel!$C$11="","",Gruppspel!$C$11)</f>
        <v/>
      </c>
      <c r="H20" s="71"/>
    </row>
    <row r="21" spans="1:8" ht="24" customHeight="1" x14ac:dyDescent="0.2">
      <c r="A21" s="69">
        <v>17</v>
      </c>
      <c r="B21" s="69" t="str">
        <f>IF(Gruppspel!C8="","",Gruppspel!C8)</f>
        <v/>
      </c>
      <c r="C21" s="69" t="s">
        <v>328</v>
      </c>
    </row>
    <row r="22" spans="1:8" ht="24" customHeight="1" x14ac:dyDescent="0.2">
      <c r="A22" s="69">
        <v>18</v>
      </c>
      <c r="B22" s="69" t="str">
        <f>IF(Gruppspel!C9="","",Gruppspel!C9)</f>
        <v/>
      </c>
      <c r="C22" s="69" t="s">
        <v>329</v>
      </c>
    </row>
    <row r="23" spans="1:8" ht="24" customHeight="1" x14ac:dyDescent="0.2">
      <c r="A23" s="69">
        <v>19</v>
      </c>
      <c r="B23" s="69" t="str">
        <f>IF(Gruppspel!C10="","",Gruppspel!C10)</f>
        <v/>
      </c>
      <c r="C23" s="69" t="s">
        <v>330</v>
      </c>
      <c r="E23" s="186" t="s">
        <v>331</v>
      </c>
      <c r="F23" s="187"/>
      <c r="G23" s="187"/>
      <c r="H23" s="187"/>
    </row>
    <row r="24" spans="1:8" ht="24" customHeight="1" x14ac:dyDescent="0.2">
      <c r="A24" s="69">
        <v>20</v>
      </c>
      <c r="B24" s="69" t="str">
        <f>IF(Gruppspel!C11="","",Gruppspel!C11)</f>
        <v/>
      </c>
      <c r="C24" s="69" t="s">
        <v>332</v>
      </c>
      <c r="E24" s="69" t="s">
        <v>333</v>
      </c>
      <c r="F24" s="69" t="s">
        <v>334</v>
      </c>
      <c r="G24" s="79"/>
      <c r="H24" s="79"/>
    </row>
    <row r="25" spans="1:8" ht="24" customHeight="1" x14ac:dyDescent="0.2">
      <c r="A25" s="69">
        <v>21</v>
      </c>
      <c r="B25" s="69" t="str">
        <f>IF(Gruppspel!C12="","",Gruppspel!C12)</f>
        <v/>
      </c>
      <c r="C25" s="69" t="s">
        <v>335</v>
      </c>
      <c r="E25" s="80" t="s">
        <v>336</v>
      </c>
      <c r="F25" s="80" t="s">
        <v>337</v>
      </c>
      <c r="G25" s="79"/>
      <c r="H25" s="79"/>
    </row>
    <row r="26" spans="1:8" ht="24" customHeight="1" x14ac:dyDescent="0.2">
      <c r="A26" s="69">
        <v>22</v>
      </c>
      <c r="B26" s="69" t="str">
        <f>IF(Gruppspel!C13="","",Gruppspel!C13)</f>
        <v/>
      </c>
      <c r="C26" s="69" t="s">
        <v>338</v>
      </c>
      <c r="E26" s="81" t="s">
        <v>339</v>
      </c>
      <c r="F26" s="81" t="s">
        <v>340</v>
      </c>
      <c r="G26" s="79"/>
      <c r="H26" s="79"/>
    </row>
    <row r="27" spans="1:8" ht="24" customHeight="1" x14ac:dyDescent="0.2">
      <c r="A27" s="69">
        <v>23</v>
      </c>
      <c r="B27" s="69" t="str">
        <f>IF(Gruppspel!C14="","",Gruppspel!C14)</f>
        <v/>
      </c>
      <c r="C27" s="69" t="s">
        <v>341</v>
      </c>
    </row>
    <row r="28" spans="1:8" ht="24" customHeight="1" x14ac:dyDescent="0.2">
      <c r="A28" s="69">
        <v>24</v>
      </c>
      <c r="B28" s="69" t="str">
        <f>IF(Gruppspel!C15="","",Gruppspel!C15)</f>
        <v/>
      </c>
      <c r="C28" s="69" t="s">
        <v>342</v>
      </c>
    </row>
    <row r="29" spans="1:8" ht="24" customHeight="1" x14ac:dyDescent="0.2">
      <c r="A29" s="80">
        <v>25</v>
      </c>
      <c r="B29" s="84"/>
      <c r="C29" s="80" t="s">
        <v>337</v>
      </c>
      <c r="E29" s="82" t="s">
        <v>343</v>
      </c>
    </row>
    <row r="30" spans="1:8" ht="24" customHeight="1" x14ac:dyDescent="0.2">
      <c r="A30" s="80">
        <v>26</v>
      </c>
      <c r="B30" s="84"/>
      <c r="C30" s="80" t="s">
        <v>337</v>
      </c>
    </row>
    <row r="31" spans="1:8" ht="24" customHeight="1" x14ac:dyDescent="0.2">
      <c r="A31" s="80">
        <v>27</v>
      </c>
      <c r="B31" s="84"/>
      <c r="C31" s="80" t="s">
        <v>337</v>
      </c>
    </row>
    <row r="32" spans="1:8" ht="24" customHeight="1" x14ac:dyDescent="0.2">
      <c r="A32" s="80">
        <v>28</v>
      </c>
      <c r="B32" s="84"/>
      <c r="C32" s="80" t="s">
        <v>337</v>
      </c>
    </row>
    <row r="33" spans="1:3" ht="24" customHeight="1" x14ac:dyDescent="0.2">
      <c r="A33" s="80">
        <v>29</v>
      </c>
      <c r="B33" s="84"/>
      <c r="C33" s="80" t="s">
        <v>337</v>
      </c>
    </row>
    <row r="34" spans="1:3" ht="24" customHeight="1" x14ac:dyDescent="0.2">
      <c r="A34" s="80">
        <v>30</v>
      </c>
      <c r="B34" s="84"/>
      <c r="C34" s="80" t="s">
        <v>337</v>
      </c>
    </row>
    <row r="35" spans="1:3" ht="24" customHeight="1" x14ac:dyDescent="0.2">
      <c r="A35" s="80">
        <v>31</v>
      </c>
      <c r="B35" s="84"/>
      <c r="C35" s="80" t="s">
        <v>337</v>
      </c>
    </row>
    <row r="36" spans="1:3" ht="24" customHeight="1" x14ac:dyDescent="0.2">
      <c r="A36" s="80">
        <v>32</v>
      </c>
      <c r="B36" s="84"/>
      <c r="C36" s="80" t="s">
        <v>337</v>
      </c>
    </row>
    <row r="37" spans="1:3" ht="24" customHeight="1" x14ac:dyDescent="0.2">
      <c r="A37" s="186" t="s">
        <v>344</v>
      </c>
      <c r="B37" s="187"/>
      <c r="C37" s="187"/>
    </row>
    <row r="38" spans="1:3" ht="24" customHeight="1" x14ac:dyDescent="0.2">
      <c r="A38" s="68" t="s">
        <v>307</v>
      </c>
      <c r="B38" s="68" t="s">
        <v>18</v>
      </c>
      <c r="C38" s="68" t="s">
        <v>133</v>
      </c>
    </row>
    <row r="39" spans="1:3" ht="24" customHeight="1" x14ac:dyDescent="0.2">
      <c r="A39" s="83">
        <v>1</v>
      </c>
      <c r="B39" s="83" t="str">
        <f>IF($L$5="","",$L$5)</f>
        <v/>
      </c>
      <c r="C39" s="83" t="s">
        <v>345</v>
      </c>
    </row>
    <row r="40" spans="1:3" ht="24" customHeight="1" x14ac:dyDescent="0.2">
      <c r="A40" s="83">
        <v>2</v>
      </c>
      <c r="B40" s="83" t="str">
        <f>IF($L$6="","",$L$6)</f>
        <v/>
      </c>
      <c r="C40" s="83" t="s">
        <v>345</v>
      </c>
    </row>
    <row r="41" spans="1:3" ht="24" customHeight="1" x14ac:dyDescent="0.2">
      <c r="A41" s="83">
        <v>3</v>
      </c>
      <c r="B41" s="83" t="str">
        <f>IF($L$7="","",$L$7)</f>
        <v/>
      </c>
      <c r="C41" s="83" t="s">
        <v>345</v>
      </c>
    </row>
    <row r="42" spans="1:3" ht="24" customHeight="1" x14ac:dyDescent="0.2">
      <c r="A42" s="83">
        <v>4</v>
      </c>
      <c r="B42" s="83" t="str">
        <f>IF($L$8="","",$L$8)</f>
        <v/>
      </c>
      <c r="C42" s="83" t="s">
        <v>345</v>
      </c>
    </row>
    <row r="43" spans="1:3" ht="24" customHeight="1" x14ac:dyDescent="0.2">
      <c r="A43" s="83">
        <v>5</v>
      </c>
      <c r="B43" s="83" t="str">
        <f>IF($L$9="","",$L$9)</f>
        <v/>
      </c>
      <c r="C43" s="83" t="s">
        <v>345</v>
      </c>
    </row>
    <row r="44" spans="1:3" ht="24" customHeight="1" x14ac:dyDescent="0.2">
      <c r="A44" s="83">
        <v>6</v>
      </c>
      <c r="B44" s="83" t="str">
        <f>IF($L$10="","",$L$10)</f>
        <v/>
      </c>
      <c r="C44" s="83" t="s">
        <v>345</v>
      </c>
    </row>
    <row r="45" spans="1:3" ht="24" customHeight="1" x14ac:dyDescent="0.2">
      <c r="A45" s="83">
        <v>7</v>
      </c>
      <c r="B45" s="83" t="str">
        <f>IF($L$11="","",$L$11)</f>
        <v/>
      </c>
      <c r="C45" s="83" t="s">
        <v>345</v>
      </c>
    </row>
    <row r="46" spans="1:3" ht="24" customHeight="1" x14ac:dyDescent="0.2">
      <c r="A46" s="83">
        <v>8</v>
      </c>
      <c r="B46" s="83" t="str">
        <f>IF($L$12="","",$L$12)</f>
        <v/>
      </c>
      <c r="C46" s="83" t="s">
        <v>345</v>
      </c>
    </row>
    <row r="47" spans="1:3" ht="24" customHeight="1" x14ac:dyDescent="0.2"/>
    <row r="48" spans="1:3" ht="24" customHeight="1" x14ac:dyDescent="0.2">
      <c r="A48" s="186" t="s">
        <v>346</v>
      </c>
      <c r="B48" s="187"/>
      <c r="C48" s="187"/>
    </row>
    <row r="49" spans="1:3" ht="24" customHeight="1" x14ac:dyDescent="0.2">
      <c r="A49" s="68" t="s">
        <v>307</v>
      </c>
      <c r="B49" s="68" t="s">
        <v>18</v>
      </c>
      <c r="C49" s="68" t="s">
        <v>133</v>
      </c>
    </row>
    <row r="50" spans="1:3" ht="24" customHeight="1" x14ac:dyDescent="0.2">
      <c r="A50" s="83">
        <v>1</v>
      </c>
      <c r="B50" s="83" t="str">
        <f>IF($P$5="","",$P$5)</f>
        <v/>
      </c>
      <c r="C50" s="83" t="s">
        <v>347</v>
      </c>
    </row>
    <row r="51" spans="1:3" ht="24" customHeight="1" x14ac:dyDescent="0.2">
      <c r="A51" s="83">
        <v>2</v>
      </c>
      <c r="B51" s="83" t="str">
        <f>IF($P$6="","",$P$6)</f>
        <v/>
      </c>
      <c r="C51" s="83" t="s">
        <v>347</v>
      </c>
    </row>
    <row r="52" spans="1:3" ht="24" customHeight="1" x14ac:dyDescent="0.2">
      <c r="A52" s="83">
        <v>3</v>
      </c>
      <c r="B52" s="83" t="str">
        <f>IF($P$7="","",$P$7)</f>
        <v/>
      </c>
      <c r="C52" s="83" t="s">
        <v>347</v>
      </c>
    </row>
    <row r="53" spans="1:3" ht="24" customHeight="1" x14ac:dyDescent="0.2">
      <c r="A53" s="83">
        <v>4</v>
      </c>
      <c r="B53" s="83" t="str">
        <f>IF($P$8="","",$P$8)</f>
        <v/>
      </c>
      <c r="C53" s="83" t="s">
        <v>347</v>
      </c>
    </row>
    <row r="54" spans="1:3" ht="24" customHeight="1" x14ac:dyDescent="0.2"/>
    <row r="55" spans="1:3" ht="24" customHeight="1" x14ac:dyDescent="0.2">
      <c r="A55" s="186" t="s">
        <v>348</v>
      </c>
      <c r="B55" s="187"/>
      <c r="C55" s="187"/>
    </row>
    <row r="56" spans="1:3" ht="24" customHeight="1" x14ac:dyDescent="0.2">
      <c r="A56" s="68" t="s">
        <v>307</v>
      </c>
      <c r="B56" s="68" t="s">
        <v>18</v>
      </c>
      <c r="C56" s="68" t="s">
        <v>133</v>
      </c>
    </row>
    <row r="57" spans="1:3" ht="24" customHeight="1" x14ac:dyDescent="0.2">
      <c r="A57" s="83">
        <v>1</v>
      </c>
      <c r="B57" s="83" t="str">
        <f>IF($T$5="","",$T$5)</f>
        <v/>
      </c>
      <c r="C57" s="83" t="s">
        <v>349</v>
      </c>
    </row>
    <row r="58" spans="1:3" ht="24" customHeight="1" x14ac:dyDescent="0.2">
      <c r="A58" s="83">
        <v>2</v>
      </c>
      <c r="B58" s="83" t="str">
        <f>IF($T$6="","",$T$6)</f>
        <v/>
      </c>
      <c r="C58" s="83" t="s">
        <v>349</v>
      </c>
    </row>
    <row r="59" spans="1:3" ht="24" customHeight="1" x14ac:dyDescent="0.2"/>
    <row r="60" spans="1:3" ht="24" customHeight="1" x14ac:dyDescent="0.2"/>
    <row r="61" spans="1:3" ht="24" customHeight="1" x14ac:dyDescent="0.2">
      <c r="A61" s="186" t="s">
        <v>311</v>
      </c>
      <c r="B61" s="187"/>
      <c r="C61" s="187"/>
    </row>
    <row r="62" spans="1:3" ht="24" customHeight="1" x14ac:dyDescent="0.2">
      <c r="A62" s="83">
        <v>1</v>
      </c>
      <c r="B62" s="83" t="str">
        <f>IF($W$6="","",$W$6)</f>
        <v/>
      </c>
      <c r="C62" s="83" t="s">
        <v>12</v>
      </c>
    </row>
    <row r="63" spans="1:3" ht="24" customHeight="1" x14ac:dyDescent="0.2"/>
    <row r="64" spans="1:3" ht="24" customHeight="1" x14ac:dyDescent="0.2"/>
    <row r="65" spans="1:3" ht="24" customHeight="1" x14ac:dyDescent="0.2">
      <c r="A65" s="186" t="s">
        <v>350</v>
      </c>
      <c r="B65" s="187"/>
      <c r="C65" s="187"/>
    </row>
    <row r="66" spans="1:3" ht="24" customHeight="1" x14ac:dyDescent="0.2">
      <c r="A66" s="80">
        <v>1</v>
      </c>
      <c r="B66" s="135"/>
      <c r="C66" s="133" t="s">
        <v>12</v>
      </c>
    </row>
    <row r="67" spans="1:3" ht="24" customHeight="1" x14ac:dyDescent="0.2"/>
    <row r="68" spans="1:3" ht="24" customHeight="1" x14ac:dyDescent="0.2"/>
    <row r="69" spans="1:3" ht="24" customHeight="1" x14ac:dyDescent="0.2">
      <c r="A69" s="186" t="s">
        <v>351</v>
      </c>
      <c r="B69" s="187"/>
      <c r="C69" s="187"/>
    </row>
    <row r="70" spans="1:3" ht="24" customHeight="1" x14ac:dyDescent="0.2">
      <c r="A70" s="80">
        <v>1</v>
      </c>
      <c r="B70" s="80"/>
      <c r="C70" s="133"/>
    </row>
    <row r="71" spans="1:3" ht="24" customHeight="1" x14ac:dyDescent="0.2"/>
    <row r="72" spans="1:3" ht="24" customHeight="1" x14ac:dyDescent="0.2"/>
    <row r="73" spans="1:3" ht="24" customHeight="1" x14ac:dyDescent="0.2"/>
    <row r="74" spans="1:3" ht="24" customHeight="1" x14ac:dyDescent="0.2"/>
  </sheetData>
  <mergeCells count="14">
    <mergeCell ref="A1:W1"/>
    <mergeCell ref="E23:H23"/>
    <mergeCell ref="R3:T3"/>
    <mergeCell ref="E3:H3"/>
    <mergeCell ref="A37:C37"/>
    <mergeCell ref="V3:W3"/>
    <mergeCell ref="J3:L3"/>
    <mergeCell ref="N3:P3"/>
    <mergeCell ref="A61:C61"/>
    <mergeCell ref="A69:C69"/>
    <mergeCell ref="A65:C65"/>
    <mergeCell ref="A3:C3"/>
    <mergeCell ref="A55:C55"/>
    <mergeCell ref="A48:C4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errorTitle="Välj grupptrea" error="Välj ett lag som du tippat som 3:a i Gruppspel." xr:uid="{00000000-0002-0000-0500-000000000000}">
          <x14:formula1>
            <xm:f>_Listor!$E$2:$E$13</xm:f>
          </x14:formula1>
          <xm:sqref>B29:B36</xm:sqref>
        </x14:dataValidation>
        <x14:dataValidation type="list" allowBlank="1" errorTitle="Välj vinnare" error="Välj ett av lagen i matchen." xr:uid="{00000000-0002-0000-0500-000008000000}">
          <x14:formula1>
            <xm:f>_Listor!$T$2:$T$3</xm:f>
          </x14:formula1>
          <xm:sqref>H5</xm:sqref>
        </x14:dataValidation>
        <x14:dataValidation type="list" allowBlank="1" showErrorMessage="1" errorTitle="Välj grupptrea" error="Välj ett lag som du tippat som 3:a i gruppspelet." xr:uid="{00000000-0002-0000-0500-000009000000}">
          <x14:formula1>
            <xm:f>_Listor!$E$2:$E$13</xm:f>
          </x14:formula1>
          <xm:sqref>G6 B29:B36 G18:G19 G15:G16 G10:G12</xm:sqref>
        </x14:dataValidation>
        <x14:dataValidation type="list" allowBlank="1" errorTitle="Välj vinnare" error="Välj ett av lagen i matchen." xr:uid="{00000000-0002-0000-0500-00000A000000}">
          <x14:formula1>
            <xm:f>_Listor!$U$2:$U$3</xm:f>
          </x14:formula1>
          <xm:sqref>H6</xm:sqref>
        </x14:dataValidation>
        <x14:dataValidation type="list" allowBlank="1" errorTitle="Välj vinnare" error="Välj ett av lagen i matchen." xr:uid="{00000000-0002-0000-0500-00000B000000}">
          <x14:formula1>
            <xm:f>_Listor!$V$2:$V$3</xm:f>
          </x14:formula1>
          <xm:sqref>H7</xm:sqref>
        </x14:dataValidation>
        <x14:dataValidation type="list" allowBlank="1" errorTitle="Välj vinnare" error="Välj ett av lagen i matchen." xr:uid="{00000000-0002-0000-0500-00000C000000}">
          <x14:formula1>
            <xm:f>_Listor!$W$2:$W$3</xm:f>
          </x14:formula1>
          <xm:sqref>H8</xm:sqref>
        </x14:dataValidation>
        <x14:dataValidation type="list" allowBlank="1" errorTitle="Välj vinnare" error="Välj ett av lagen i matchen." xr:uid="{00000000-0002-0000-0500-00000D000000}">
          <x14:formula1>
            <xm:f>_Listor!$X$2:$X$3</xm:f>
          </x14:formula1>
          <xm:sqref>H9</xm:sqref>
        </x14:dataValidation>
        <x14:dataValidation type="list" allowBlank="1" errorTitle="Välj vinnare" error="Välj ett av lagen i matchen." xr:uid="{00000000-0002-0000-0500-00000F000000}">
          <x14:formula1>
            <xm:f>_Listor!$Y$2:$Y$3</xm:f>
          </x14:formula1>
          <xm:sqref>H10</xm:sqref>
        </x14:dataValidation>
        <x14:dataValidation type="list" allowBlank="1" errorTitle="Välj vinnare" error="Välj ett av lagen i matchen." xr:uid="{00000000-0002-0000-0500-000011000000}">
          <x14:formula1>
            <xm:f>_Listor!$Z$2:$Z$3</xm:f>
          </x14:formula1>
          <xm:sqref>H11</xm:sqref>
        </x14:dataValidation>
        <x14:dataValidation type="list" allowBlank="1" errorTitle="Välj vinnare" error="Välj ett av lagen i matchen." xr:uid="{00000000-0002-0000-0500-000013000000}">
          <x14:formula1>
            <xm:f>_Listor!$AA$2:$AA$3</xm:f>
          </x14:formula1>
          <xm:sqref>H12</xm:sqref>
        </x14:dataValidation>
        <x14:dataValidation type="list" allowBlank="1" errorTitle="Välj vinnare" error="Välj ett av lagen i matchen." xr:uid="{00000000-0002-0000-0500-000014000000}">
          <x14:formula1>
            <xm:f>_Listor!$AB$2:$AB$3</xm:f>
          </x14:formula1>
          <xm:sqref>H13</xm:sqref>
        </x14:dataValidation>
        <x14:dataValidation type="list" allowBlank="1" errorTitle="Välj vinnare" error="Välj ett av lagen i matchen." xr:uid="{00000000-0002-0000-0500-000015000000}">
          <x14:formula1>
            <xm:f>_Listor!$AC$2:$AC$3</xm:f>
          </x14:formula1>
          <xm:sqref>H14</xm:sqref>
        </x14:dataValidation>
        <x14:dataValidation type="list" allowBlank="1" errorTitle="Välj vinnare" error="Välj ett av lagen i matchen." xr:uid="{00000000-0002-0000-0500-000017000000}">
          <x14:formula1>
            <xm:f>_Listor!$AD$2:$AD$3</xm:f>
          </x14:formula1>
          <xm:sqref>H15</xm:sqref>
        </x14:dataValidation>
        <x14:dataValidation type="list" allowBlank="1" errorTitle="Välj vinnare" error="Välj ett av lagen i matchen." xr:uid="{00000000-0002-0000-0500-000019000000}">
          <x14:formula1>
            <xm:f>_Listor!$AE$2:$AE$3</xm:f>
          </x14:formula1>
          <xm:sqref>H16</xm:sqref>
        </x14:dataValidation>
        <x14:dataValidation type="list" allowBlank="1" errorTitle="Välj vinnare" error="Välj ett av lagen i matchen." xr:uid="{00000000-0002-0000-0500-00001A000000}">
          <x14:formula1>
            <xm:f>_Listor!$AF$2:$AF$3</xm:f>
          </x14:formula1>
          <xm:sqref>H17</xm:sqref>
        </x14:dataValidation>
        <x14:dataValidation type="list" allowBlank="1" errorTitle="Välj vinnare" error="Välj ett av lagen i matchen." xr:uid="{00000000-0002-0000-0500-00001C000000}">
          <x14:formula1>
            <xm:f>_Listor!$AG$2:$AG$3</xm:f>
          </x14:formula1>
          <xm:sqref>H18</xm:sqref>
        </x14:dataValidation>
        <x14:dataValidation type="list" allowBlank="1" errorTitle="Välj vinnare" error="Välj ett av lagen i matchen." xr:uid="{00000000-0002-0000-0500-00001E000000}">
          <x14:formula1>
            <xm:f>_Listor!$AH$2:$AH$3</xm:f>
          </x14:formula1>
          <xm:sqref>H19</xm:sqref>
        </x14:dataValidation>
        <x14:dataValidation type="list" allowBlank="1" errorTitle="Välj vinnare" error="Välj ett av lagen i matchen." xr:uid="{00000000-0002-0000-0500-00001F000000}">
          <x14:formula1>
            <xm:f>_Listor!$AI$2:$AI$3</xm:f>
          </x14:formula1>
          <xm:sqref>H20</xm:sqref>
        </x14:dataValidation>
        <x14:dataValidation type="list" allowBlank="1" errorTitle="Välj vinnare" error="Välj ett av lagen i matchen." xr:uid="{00000000-0002-0000-0500-000020000000}">
          <x14:formula1>
            <xm:f>_Listor!$AJ$2:$AJ$3</xm:f>
          </x14:formula1>
          <xm:sqref>L5</xm:sqref>
        </x14:dataValidation>
        <x14:dataValidation type="list" allowBlank="1" errorTitle="Välj vinnare" error="Välj ett av lagen i matchen." xr:uid="{00000000-0002-0000-0500-000021000000}">
          <x14:formula1>
            <xm:f>_Listor!$AK$2:$AK$3</xm:f>
          </x14:formula1>
          <xm:sqref>L6</xm:sqref>
        </x14:dataValidation>
        <x14:dataValidation type="list" allowBlank="1" errorTitle="Välj vinnare" error="Välj ett av lagen i matchen." xr:uid="{00000000-0002-0000-0500-000022000000}">
          <x14:formula1>
            <xm:f>_Listor!$AL$2:$AL$3</xm:f>
          </x14:formula1>
          <xm:sqref>L7</xm:sqref>
        </x14:dataValidation>
        <x14:dataValidation type="list" allowBlank="1" errorTitle="Välj vinnare" error="Välj ett av lagen i matchen." xr:uid="{00000000-0002-0000-0500-000023000000}">
          <x14:formula1>
            <xm:f>_Listor!$AM$2:$AM$3</xm:f>
          </x14:formula1>
          <xm:sqref>L8</xm:sqref>
        </x14:dataValidation>
        <x14:dataValidation type="list" allowBlank="1" errorTitle="Välj vinnare" error="Välj ett av lagen i matchen." xr:uid="{00000000-0002-0000-0500-000024000000}">
          <x14:formula1>
            <xm:f>_Listor!$AN$2:$AN$3</xm:f>
          </x14:formula1>
          <xm:sqref>L9</xm:sqref>
        </x14:dataValidation>
        <x14:dataValidation type="list" allowBlank="1" errorTitle="Välj vinnare" error="Välj ett av lagen i matchen." xr:uid="{00000000-0002-0000-0500-000025000000}">
          <x14:formula1>
            <xm:f>_Listor!$AO$2:$AO$3</xm:f>
          </x14:formula1>
          <xm:sqref>L10</xm:sqref>
        </x14:dataValidation>
        <x14:dataValidation type="list" allowBlank="1" errorTitle="Välj vinnare" error="Välj ett av lagen i matchen." xr:uid="{00000000-0002-0000-0500-000026000000}">
          <x14:formula1>
            <xm:f>_Listor!$AP$2:$AP$3</xm:f>
          </x14:formula1>
          <xm:sqref>L11</xm:sqref>
        </x14:dataValidation>
        <x14:dataValidation type="list" allowBlank="1" errorTitle="Välj vinnare" error="Välj ett av lagen i matchen." xr:uid="{00000000-0002-0000-0500-000027000000}">
          <x14:formula1>
            <xm:f>_Listor!$AQ$2:$AQ$3</xm:f>
          </x14:formula1>
          <xm:sqref>L12</xm:sqref>
        </x14:dataValidation>
        <x14:dataValidation type="list" allowBlank="1" errorTitle="Välj vinnare" error="Välj ett av lagen i matchen." xr:uid="{00000000-0002-0000-0500-000028000000}">
          <x14:formula1>
            <xm:f>_Listor!$AR$2:$AR$3</xm:f>
          </x14:formula1>
          <xm:sqref>P5</xm:sqref>
        </x14:dataValidation>
        <x14:dataValidation type="list" allowBlank="1" errorTitle="Välj vinnare" error="Välj ett av lagen i matchen." xr:uid="{00000000-0002-0000-0500-000029000000}">
          <x14:formula1>
            <xm:f>_Listor!$AS$2:$AS$3</xm:f>
          </x14:formula1>
          <xm:sqref>P6</xm:sqref>
        </x14:dataValidation>
        <x14:dataValidation type="list" allowBlank="1" errorTitle="Välj vinnare" error="Välj ett av lagen i matchen." xr:uid="{00000000-0002-0000-0500-00002A000000}">
          <x14:formula1>
            <xm:f>_Listor!$AT$2:$AT$3</xm:f>
          </x14:formula1>
          <xm:sqref>P7</xm:sqref>
        </x14:dataValidation>
        <x14:dataValidation type="list" allowBlank="1" errorTitle="Välj vinnare" error="Välj ett av lagen i matchen." xr:uid="{00000000-0002-0000-0500-00002B000000}">
          <x14:formula1>
            <xm:f>_Listor!$AU$2:$AU$3</xm:f>
          </x14:formula1>
          <xm:sqref>P8</xm:sqref>
        </x14:dataValidation>
        <x14:dataValidation type="list" allowBlank="1" errorTitle="Välj vinnare" error="Välj ett av lagen i matchen." xr:uid="{00000000-0002-0000-0500-00002C000000}">
          <x14:formula1>
            <xm:f>_Listor!$AV$2:$AV$3</xm:f>
          </x14:formula1>
          <xm:sqref>T5</xm:sqref>
        </x14:dataValidation>
        <x14:dataValidation type="list" allowBlank="1" errorTitle="Välj vinnare" error="Välj ett av lagen i matchen." xr:uid="{00000000-0002-0000-0500-00002D000000}">
          <x14:formula1>
            <xm:f>_Listor!$AW$2:$AW$3</xm:f>
          </x14:formula1>
          <xm:sqref>T6</xm:sqref>
        </x14:dataValidation>
        <x14:dataValidation type="list" allowBlank="1" errorTitle="Välj världsmästare" error="Välj ett av finallagen." xr:uid="{00000000-0002-0000-0500-00002E000000}">
          <x14:formula1>
            <xm:f>_Listor!$AX$2:$AX$3</xm:f>
          </x14:formula1>
          <xm:sqref>W6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21"/>
  <sheetViews>
    <sheetView workbookViewId="0">
      <selection activeCell="G47" sqref="G47"/>
    </sheetView>
  </sheetViews>
  <sheetFormatPr baseColWidth="10" defaultColWidth="8.83203125" defaultRowHeight="15" x14ac:dyDescent="0.2"/>
  <cols>
    <col min="1" max="1" width="22" customWidth="1"/>
    <col min="2" max="50" width="15" customWidth="1"/>
  </cols>
  <sheetData>
    <row r="1" spans="1:50" x14ac:dyDescent="0.2">
      <c r="A1" s="194" t="s">
        <v>352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8"/>
    </row>
    <row r="2" spans="1:50" ht="16" x14ac:dyDescent="0.2">
      <c r="A2" s="1" t="s">
        <v>353</v>
      </c>
      <c r="B2" s="1" t="s">
        <v>354</v>
      </c>
      <c r="C2" s="1" t="s">
        <v>355</v>
      </c>
      <c r="D2" s="1" t="s">
        <v>356</v>
      </c>
      <c r="E2" s="1" t="s">
        <v>357</v>
      </c>
      <c r="F2" s="1" t="s">
        <v>358</v>
      </c>
      <c r="G2" s="1" t="s">
        <v>359</v>
      </c>
      <c r="H2" s="1" t="s">
        <v>360</v>
      </c>
      <c r="I2" s="1" t="s">
        <v>361</v>
      </c>
      <c r="J2" s="1" t="s">
        <v>362</v>
      </c>
      <c r="K2" s="1" t="s">
        <v>363</v>
      </c>
      <c r="L2" s="1" t="s">
        <v>364</v>
      </c>
      <c r="M2" s="1" t="s">
        <v>365</v>
      </c>
      <c r="N2" s="1" t="s">
        <v>366</v>
      </c>
      <c r="O2" s="1" t="s">
        <v>367</v>
      </c>
      <c r="P2" s="1" t="s">
        <v>368</v>
      </c>
      <c r="Q2" s="1" t="s">
        <v>369</v>
      </c>
      <c r="R2" s="1" t="s">
        <v>370</v>
      </c>
      <c r="S2" s="1" t="s">
        <v>371</v>
      </c>
      <c r="T2" s="1" t="s">
        <v>372</v>
      </c>
      <c r="U2" s="1" t="s">
        <v>373</v>
      </c>
      <c r="V2" s="1" t="s">
        <v>374</v>
      </c>
      <c r="W2" s="1" t="s">
        <v>375</v>
      </c>
      <c r="X2" s="1" t="s">
        <v>376</v>
      </c>
      <c r="Y2" s="1" t="s">
        <v>377</v>
      </c>
      <c r="Z2" s="1" t="s">
        <v>378</v>
      </c>
      <c r="AA2" s="1" t="s">
        <v>379</v>
      </c>
      <c r="AB2" s="1" t="s">
        <v>380</v>
      </c>
      <c r="AC2" s="1" t="s">
        <v>381</v>
      </c>
      <c r="AD2" s="1" t="s">
        <v>382</v>
      </c>
      <c r="AE2" s="1" t="s">
        <v>383</v>
      </c>
      <c r="AF2" s="1" t="s">
        <v>384</v>
      </c>
      <c r="AG2" s="1" t="s">
        <v>385</v>
      </c>
      <c r="AH2" s="1" t="s">
        <v>386</v>
      </c>
      <c r="AI2" s="1" t="s">
        <v>387</v>
      </c>
      <c r="AJ2" s="1" t="s">
        <v>388</v>
      </c>
      <c r="AK2" s="1" t="s">
        <v>389</v>
      </c>
      <c r="AL2" s="1" t="s">
        <v>390</v>
      </c>
      <c r="AM2" s="1" t="s">
        <v>391</v>
      </c>
      <c r="AN2" s="1" t="s">
        <v>392</v>
      </c>
      <c r="AO2" s="1" t="s">
        <v>393</v>
      </c>
      <c r="AP2" s="1" t="s">
        <v>394</v>
      </c>
      <c r="AQ2" s="1" t="s">
        <v>395</v>
      </c>
      <c r="AR2" s="1" t="s">
        <v>396</v>
      </c>
      <c r="AS2" s="1" t="s">
        <v>397</v>
      </c>
      <c r="AT2" s="1" t="s">
        <v>398</v>
      </c>
      <c r="AU2" s="1" t="s">
        <v>399</v>
      </c>
      <c r="AV2" s="1" t="s">
        <v>309</v>
      </c>
      <c r="AW2" s="1" t="s">
        <v>400</v>
      </c>
      <c r="AX2" s="1" t="s">
        <v>401</v>
      </c>
    </row>
    <row r="3" spans="1:50" x14ac:dyDescent="0.2">
      <c r="A3" s="6" t="str">
        <f>Instruktion!B10</f>
        <v/>
      </c>
      <c r="B3" s="6" t="str">
        <f>Slutspel!B5</f>
        <v/>
      </c>
      <c r="C3" s="6" t="str">
        <f>Slutspel!B6</f>
        <v/>
      </c>
      <c r="D3" s="6" t="str">
        <f>Slutspel!B7</f>
        <v/>
      </c>
      <c r="E3" s="6" t="str">
        <f>Slutspel!B8</f>
        <v/>
      </c>
      <c r="F3" s="6" t="str">
        <f>Slutspel!B9</f>
        <v/>
      </c>
      <c r="G3" s="6" t="str">
        <f>Slutspel!B10</f>
        <v/>
      </c>
      <c r="H3" s="6" t="str">
        <f>Slutspel!B11</f>
        <v/>
      </c>
      <c r="I3" s="6" t="str">
        <f>Slutspel!B12</f>
        <v/>
      </c>
      <c r="J3" s="6" t="str">
        <f>Slutspel!B13</f>
        <v/>
      </c>
      <c r="K3" s="6" t="str">
        <f>Slutspel!B14</f>
        <v/>
      </c>
      <c r="L3" s="6" t="str">
        <f>Slutspel!B15</f>
        <v/>
      </c>
      <c r="M3" s="6" t="str">
        <f>Slutspel!B16</f>
        <v/>
      </c>
      <c r="N3" s="6" t="str">
        <f>Slutspel!B17</f>
        <v/>
      </c>
      <c r="O3" s="6" t="str">
        <f>Slutspel!B18</f>
        <v/>
      </c>
      <c r="P3" s="6" t="str">
        <f>Slutspel!B19</f>
        <v/>
      </c>
      <c r="Q3" s="6" t="str">
        <f>Slutspel!B20</f>
        <v/>
      </c>
      <c r="R3" s="6" t="str">
        <f>Slutspel!B21</f>
        <v/>
      </c>
      <c r="S3" s="6" t="str">
        <f>Slutspel!B22</f>
        <v/>
      </c>
      <c r="T3" s="6" t="str">
        <f>Slutspel!B23</f>
        <v/>
      </c>
      <c r="U3" s="6" t="str">
        <f>Slutspel!B24</f>
        <v/>
      </c>
      <c r="V3" s="6" t="str">
        <f>Slutspel!B25</f>
        <v/>
      </c>
      <c r="W3" s="6" t="str">
        <f>Slutspel!B26</f>
        <v/>
      </c>
      <c r="X3" s="6" t="str">
        <f>Slutspel!B27</f>
        <v/>
      </c>
      <c r="Y3" s="6" t="str">
        <f>Slutspel!B28</f>
        <v/>
      </c>
      <c r="Z3" s="6">
        <f>Slutspel!B29</f>
        <v>0</v>
      </c>
      <c r="AA3" s="6">
        <f>Slutspel!B30</f>
        <v>0</v>
      </c>
      <c r="AB3" s="6">
        <f>Slutspel!B31</f>
        <v>0</v>
      </c>
      <c r="AC3" s="6">
        <f>Slutspel!B32</f>
        <v>0</v>
      </c>
      <c r="AD3" s="6">
        <f>Slutspel!B33</f>
        <v>0</v>
      </c>
      <c r="AE3" s="6">
        <f>Slutspel!B34</f>
        <v>0</v>
      </c>
      <c r="AF3" s="6">
        <f>Slutspel!B35</f>
        <v>0</v>
      </c>
      <c r="AG3" s="6">
        <f>Slutspel!B36</f>
        <v>0</v>
      </c>
      <c r="AH3" s="6" t="str">
        <f>Slutspel!B39</f>
        <v/>
      </c>
      <c r="AI3" s="6" t="str">
        <f>Slutspel!B40</f>
        <v/>
      </c>
      <c r="AJ3" s="6" t="str">
        <f>Slutspel!B41</f>
        <v/>
      </c>
      <c r="AK3" s="6" t="str">
        <f>Slutspel!B42</f>
        <v/>
      </c>
      <c r="AL3" s="6" t="str">
        <f>Slutspel!B43</f>
        <v/>
      </c>
      <c r="AM3" s="6" t="str">
        <f>Slutspel!B44</f>
        <v/>
      </c>
      <c r="AN3" s="6" t="str">
        <f>Slutspel!B45</f>
        <v/>
      </c>
      <c r="AO3" s="6" t="str">
        <f>Slutspel!B46</f>
        <v/>
      </c>
      <c r="AP3" s="6" t="str">
        <f>Slutspel!B50</f>
        <v/>
      </c>
      <c r="AQ3" s="6" t="str">
        <f>Slutspel!B51</f>
        <v/>
      </c>
      <c r="AR3" s="6" t="str">
        <f>Slutspel!B52</f>
        <v/>
      </c>
      <c r="AS3" s="6" t="str">
        <f>Slutspel!B53</f>
        <v/>
      </c>
      <c r="AT3" s="6" t="str">
        <f>Slutspel!B57</f>
        <v/>
      </c>
      <c r="AU3" s="6" t="str">
        <f>Slutspel!B58</f>
        <v/>
      </c>
      <c r="AV3" s="6" t="str">
        <f>Slutspel!B62</f>
        <v/>
      </c>
      <c r="AW3" s="6">
        <f>Slutspel!B66</f>
        <v>0</v>
      </c>
      <c r="AX3" s="6">
        <f>Slutspel!B70</f>
        <v>0</v>
      </c>
    </row>
    <row r="6" spans="1:50" x14ac:dyDescent="0.2">
      <c r="A6" s="195" t="s">
        <v>402</v>
      </c>
      <c r="B6" s="177"/>
      <c r="C6" s="177"/>
      <c r="D6" s="178"/>
    </row>
    <row r="7" spans="1:50" ht="16" x14ac:dyDescent="0.2">
      <c r="A7" s="1" t="s">
        <v>17</v>
      </c>
      <c r="B7" s="1" t="s">
        <v>297</v>
      </c>
      <c r="C7" s="1" t="s">
        <v>298</v>
      </c>
      <c r="D7" s="1" t="s">
        <v>299</v>
      </c>
    </row>
    <row r="8" spans="1:50" x14ac:dyDescent="0.2">
      <c r="A8" s="6" t="s">
        <v>23</v>
      </c>
      <c r="B8" s="6" t="str">
        <f>Gruppspel!B56</f>
        <v/>
      </c>
      <c r="C8" s="6" t="str">
        <f>Gruppspel!C56</f>
        <v/>
      </c>
      <c r="D8" s="6" t="str">
        <f>Gruppspel!D56</f>
        <v/>
      </c>
    </row>
    <row r="9" spans="1:50" x14ac:dyDescent="0.2">
      <c r="A9" s="6" t="s">
        <v>28</v>
      </c>
      <c r="B9" s="6" t="str">
        <f>Gruppspel!B57</f>
        <v/>
      </c>
      <c r="C9" s="6" t="str">
        <f>Gruppspel!C57</f>
        <v/>
      </c>
      <c r="D9" s="6" t="str">
        <f>Gruppspel!D57</f>
        <v/>
      </c>
    </row>
    <row r="10" spans="1:50" x14ac:dyDescent="0.2">
      <c r="A10" s="6" t="s">
        <v>31</v>
      </c>
      <c r="B10" s="6" t="str">
        <f>Gruppspel!B58</f>
        <v/>
      </c>
      <c r="C10" s="6" t="str">
        <f>Gruppspel!C58</f>
        <v/>
      </c>
      <c r="D10" s="6" t="str">
        <f>Gruppspel!D58</f>
        <v/>
      </c>
    </row>
    <row r="11" spans="1:50" x14ac:dyDescent="0.2">
      <c r="A11" s="6" t="s">
        <v>33</v>
      </c>
      <c r="B11" s="6" t="str">
        <f>Gruppspel!B59</f>
        <v/>
      </c>
      <c r="C11" s="6" t="str">
        <f>Gruppspel!C59</f>
        <v/>
      </c>
      <c r="D11" s="6" t="str">
        <f>Gruppspel!D59</f>
        <v/>
      </c>
    </row>
    <row r="12" spans="1:50" x14ac:dyDescent="0.2">
      <c r="A12" s="6" t="s">
        <v>36</v>
      </c>
      <c r="B12" s="6" t="str">
        <f>Gruppspel!B60</f>
        <v/>
      </c>
      <c r="C12" s="6" t="str">
        <f>Gruppspel!C60</f>
        <v/>
      </c>
      <c r="D12" s="6" t="str">
        <f>Gruppspel!D60</f>
        <v/>
      </c>
    </row>
    <row r="13" spans="1:50" x14ac:dyDescent="0.2">
      <c r="A13" s="6" t="s">
        <v>39</v>
      </c>
      <c r="B13" s="6" t="str">
        <f>Gruppspel!B61</f>
        <v/>
      </c>
      <c r="C13" s="6" t="str">
        <f>Gruppspel!C61</f>
        <v/>
      </c>
      <c r="D13" s="6" t="str">
        <f>Gruppspel!D61</f>
        <v/>
      </c>
    </row>
    <row r="14" spans="1:50" x14ac:dyDescent="0.2">
      <c r="A14" s="6" t="s">
        <v>42</v>
      </c>
      <c r="B14" s="6" t="str">
        <f>Gruppspel!B62</f>
        <v/>
      </c>
      <c r="C14" s="6" t="str">
        <f>Gruppspel!C62</f>
        <v/>
      </c>
      <c r="D14" s="6" t="str">
        <f>Gruppspel!D62</f>
        <v/>
      </c>
    </row>
    <row r="15" spans="1:50" x14ac:dyDescent="0.2">
      <c r="A15" s="6" t="s">
        <v>45</v>
      </c>
      <c r="B15" s="6" t="str">
        <f>Gruppspel!B63</f>
        <v/>
      </c>
      <c r="C15" s="6" t="str">
        <f>Gruppspel!C63</f>
        <v/>
      </c>
      <c r="D15" s="6" t="str">
        <f>Gruppspel!D63</f>
        <v/>
      </c>
    </row>
    <row r="16" spans="1:50" x14ac:dyDescent="0.2">
      <c r="A16" s="6" t="s">
        <v>48</v>
      </c>
      <c r="B16" s="6" t="str">
        <f>Gruppspel!B64</f>
        <v/>
      </c>
      <c r="C16" s="6" t="str">
        <f>Gruppspel!C64</f>
        <v/>
      </c>
      <c r="D16" s="6" t="str">
        <f>Gruppspel!D64</f>
        <v/>
      </c>
    </row>
    <row r="17" spans="1:4" x14ac:dyDescent="0.2">
      <c r="A17" s="6" t="s">
        <v>51</v>
      </c>
      <c r="B17" s="6" t="str">
        <f>Gruppspel!B65</f>
        <v/>
      </c>
      <c r="C17" s="6" t="str">
        <f>Gruppspel!C65</f>
        <v/>
      </c>
      <c r="D17" s="6" t="str">
        <f>Gruppspel!D65</f>
        <v/>
      </c>
    </row>
    <row r="18" spans="1:4" x14ac:dyDescent="0.2">
      <c r="A18" s="6" t="s">
        <v>54</v>
      </c>
      <c r="B18" s="6" t="str">
        <f>Gruppspel!B66</f>
        <v/>
      </c>
      <c r="C18" s="6" t="str">
        <f>Gruppspel!C66</f>
        <v/>
      </c>
      <c r="D18" s="6" t="str">
        <f>Gruppspel!D66</f>
        <v/>
      </c>
    </row>
    <row r="19" spans="1:4" x14ac:dyDescent="0.2">
      <c r="A19" s="6" t="s">
        <v>57</v>
      </c>
      <c r="B19" s="6" t="str">
        <f>Gruppspel!B67</f>
        <v/>
      </c>
      <c r="C19" s="6" t="str">
        <f>Gruppspel!C67</f>
        <v/>
      </c>
      <c r="D19" s="6" t="str">
        <f>Gruppspel!D67</f>
        <v/>
      </c>
    </row>
    <row r="21" spans="1:4" ht="48" x14ac:dyDescent="0.2">
      <c r="A21" s="9" t="s">
        <v>403</v>
      </c>
      <c r="B21" s="10" t="s">
        <v>404</v>
      </c>
    </row>
  </sheetData>
  <mergeCells count="2">
    <mergeCell ref="A1:AX1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Instruktion</vt:lpstr>
      <vt:lpstr>Lag &amp; Grupper</vt:lpstr>
      <vt:lpstr>Spelschema</vt:lpstr>
      <vt:lpstr>_Listor</vt:lpstr>
      <vt:lpstr>Gruppspel</vt:lpstr>
      <vt:lpstr>Slutspel</vt:lpstr>
      <vt:lpstr>Export till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Anders Engström</cp:lastModifiedBy>
  <dcterms:created xsi:type="dcterms:W3CDTF">2026-05-31T17:35:15Z</dcterms:created>
  <dcterms:modified xsi:type="dcterms:W3CDTF">2026-06-01T18:15:21Z</dcterms:modified>
</cp:coreProperties>
</file>