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E:\VM2026\"/>
    </mc:Choice>
  </mc:AlternateContent>
  <xr:revisionPtr revIDLastSave="0" documentId="8_{023F9A70-3CEC-41E8-BABB-9682A902E61D}" xr6:coauthVersionLast="47" xr6:coauthVersionMax="47" xr10:uidLastSave="{00000000-0000-0000-0000-000000000000}"/>
  <bookViews>
    <workbookView xWindow="1905" yWindow="870" windowWidth="25455" windowHeight="14400" xr2:uid="{00000000-000D-0000-FFFF-FFFF00000000}"/>
  </bookViews>
  <sheets>
    <sheet name="Instruktion" sheetId="1" r:id="rId1"/>
    <sheet name="1. Gruppspel" sheetId="5" r:id="rId2"/>
    <sheet name="2. Bästa grupptreor" sheetId="6" r:id="rId3"/>
    <sheet name="3. Slutspelsträd" sheetId="8" r:id="rId4"/>
    <sheet name="4. Skyttekung och utslagsfråga" sheetId="11" r:id="rId5"/>
    <sheet name="Bilaga 1. Lag &amp; Grupper" sheetId="2" r:id="rId6"/>
    <sheet name="Bilaga 2. Spelschema" sheetId="3" r:id="rId7"/>
    <sheet name="Bilaga 3. AnnexC" sheetId="9" state="hidden" r:id="rId8"/>
    <sheet name="_Listor" sheetId="4" state="hidden" r:id="rId9"/>
    <sheet name="Export till master"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2" i="5" l="1"/>
  <c r="C62" i="5"/>
  <c r="D62" i="5"/>
  <c r="B63" i="5"/>
  <c r="C63" i="5"/>
  <c r="D63" i="5"/>
  <c r="B64" i="5"/>
  <c r="C64" i="5"/>
  <c r="D64" i="5"/>
  <c r="B65" i="5"/>
  <c r="C65" i="5"/>
  <c r="D65" i="5"/>
  <c r="B66" i="5"/>
  <c r="C66" i="5"/>
  <c r="D66" i="5"/>
  <c r="B67" i="5"/>
  <c r="C67" i="5"/>
  <c r="D67" i="5"/>
  <c r="B68" i="5"/>
  <c r="C68" i="5"/>
  <c r="D68" i="5"/>
  <c r="B69" i="5"/>
  <c r="C69" i="5"/>
  <c r="D69" i="5"/>
  <c r="B70" i="5"/>
  <c r="C70" i="5"/>
  <c r="D70" i="5"/>
  <c r="B71" i="5"/>
  <c r="C71" i="5"/>
  <c r="D71" i="5"/>
  <c r="B72" i="5"/>
  <c r="C72" i="5"/>
  <c r="D72" i="5"/>
  <c r="B73" i="5"/>
  <c r="C73" i="5"/>
  <c r="D73" i="5"/>
  <c r="B3" i="10" l="1"/>
  <c r="C3" i="10"/>
  <c r="D3" i="10"/>
  <c r="E3" i="10"/>
  <c r="F3" i="10"/>
  <c r="G3" i="10"/>
  <c r="H3" i="10"/>
  <c r="I3" i="10"/>
  <c r="J3" i="10"/>
  <c r="K3" i="10"/>
  <c r="L3" i="10"/>
  <c r="M3" i="10"/>
  <c r="N3" i="10"/>
  <c r="O3" i="10"/>
  <c r="P3" i="10"/>
  <c r="Q3" i="10"/>
  <c r="Y3" i="10"/>
  <c r="X3" i="10"/>
  <c r="W3" i="10"/>
  <c r="V3" i="10"/>
  <c r="U3" i="10"/>
  <c r="T3" i="10"/>
  <c r="S3" i="10"/>
  <c r="R3" i="10"/>
  <c r="Z3" i="10"/>
  <c r="AA3" i="10"/>
  <c r="AB3" i="10"/>
  <c r="AC3" i="10"/>
  <c r="AE3" i="10"/>
  <c r="AD3" i="10"/>
  <c r="AF3" i="10"/>
  <c r="AH3" i="10"/>
  <c r="AG3" i="10"/>
  <c r="BU26" i="4"/>
  <c r="I5" i="4" s="1"/>
  <c r="BU25" i="4"/>
  <c r="BU24" i="4"/>
  <c r="BU23" i="4"/>
  <c r="BU22" i="4"/>
  <c r="BU21" i="4"/>
  <c r="BU20" i="4"/>
  <c r="BU19" i="4"/>
  <c r="BY18" i="4"/>
  <c r="AD50" i="8" s="1"/>
  <c r="BU18" i="4"/>
  <c r="BY17" i="4"/>
  <c r="AH2" i="4" s="1"/>
  <c r="BU17" i="4"/>
  <c r="BZ16" i="4"/>
  <c r="AD40" i="8" s="1"/>
  <c r="BY16" i="4"/>
  <c r="AD38" i="8" s="1"/>
  <c r="BU16" i="4"/>
  <c r="BZ15" i="4"/>
  <c r="AF3" i="4" s="1"/>
  <c r="BY15" i="4"/>
  <c r="AD32" i="8" s="1"/>
  <c r="BU15" i="4"/>
  <c r="BY14" i="4"/>
  <c r="AE2" i="4" s="1"/>
  <c r="BU14" i="4"/>
  <c r="BY13" i="4"/>
  <c r="AD2" i="4" s="1"/>
  <c r="BU13" i="4"/>
  <c r="BZ12" i="4"/>
  <c r="AC3" i="4" s="1"/>
  <c r="BY12" i="4"/>
  <c r="D38" i="8" s="1"/>
  <c r="BU12" i="4"/>
  <c r="BZ11" i="4"/>
  <c r="D34" i="8" s="1"/>
  <c r="BY11" i="4"/>
  <c r="AB2" i="4" s="1"/>
  <c r="BU11" i="4"/>
  <c r="BY10" i="4"/>
  <c r="AA2" i="4" s="1"/>
  <c r="BU10" i="4"/>
  <c r="BY9" i="4"/>
  <c r="Z2" i="4" s="1"/>
  <c r="BU9" i="4"/>
  <c r="BZ8" i="4"/>
  <c r="AD14" i="8" s="1"/>
  <c r="BY8" i="4"/>
  <c r="BU8" i="4"/>
  <c r="BZ7" i="4"/>
  <c r="AD8" i="8" s="1"/>
  <c r="BY7" i="4"/>
  <c r="AD6" i="8" s="1"/>
  <c r="BU7" i="4"/>
  <c r="BY6" i="4"/>
  <c r="D12" i="8" s="1"/>
  <c r="BU6" i="4"/>
  <c r="BY5" i="4"/>
  <c r="D6" i="8" s="1"/>
  <c r="BU5" i="4"/>
  <c r="BZ4" i="4"/>
  <c r="U3" i="4" s="1"/>
  <c r="BY4" i="4"/>
  <c r="D24" i="8" s="1"/>
  <c r="BU4" i="4"/>
  <c r="BZ3" i="4"/>
  <c r="T3" i="4" s="1"/>
  <c r="BY3" i="4"/>
  <c r="D18" i="8" s="1"/>
  <c r="BU3" i="4"/>
  <c r="BN3" i="4"/>
  <c r="BN2" i="4"/>
  <c r="A3" i="10"/>
  <c r="BA3" i="4"/>
  <c r="BA2" i="4"/>
  <c r="BC3" i="4"/>
  <c r="BC2" i="4"/>
  <c r="BD3" i="4"/>
  <c r="BB3" i="4"/>
  <c r="BD2" i="4"/>
  <c r="BB2" i="4"/>
  <c r="D19" i="10"/>
  <c r="C19" i="10"/>
  <c r="B19" i="10"/>
  <c r="D18" i="10"/>
  <c r="C18" i="10"/>
  <c r="B18" i="10"/>
  <c r="D17" i="10"/>
  <c r="C17" i="10"/>
  <c r="B17" i="10"/>
  <c r="D16" i="10"/>
  <c r="C16" i="10"/>
  <c r="B16" i="10"/>
  <c r="D15" i="10"/>
  <c r="C15" i="10"/>
  <c r="B15" i="10"/>
  <c r="D14" i="10"/>
  <c r="C14" i="10"/>
  <c r="B14" i="10"/>
  <c r="D13" i="10"/>
  <c r="C13" i="10"/>
  <c r="B13" i="10"/>
  <c r="D12" i="10"/>
  <c r="C12" i="10"/>
  <c r="B12" i="10"/>
  <c r="D11" i="10"/>
  <c r="C11" i="10"/>
  <c r="B11" i="10"/>
  <c r="D10" i="10"/>
  <c r="C10" i="10"/>
  <c r="B10" i="10"/>
  <c r="D9" i="10"/>
  <c r="C9" i="10"/>
  <c r="B9" i="10"/>
  <c r="D8" i="10"/>
  <c r="C8" i="10"/>
  <c r="B8" i="10"/>
  <c r="F15" i="5"/>
  <c r="E15" i="5"/>
  <c r="F14" i="5"/>
  <c r="E14" i="5"/>
  <c r="F13" i="5"/>
  <c r="E13" i="5"/>
  <c r="F12" i="5"/>
  <c r="E12" i="5"/>
  <c r="F11" i="5"/>
  <c r="E11" i="5"/>
  <c r="F10" i="5"/>
  <c r="E10" i="5"/>
  <c r="F9" i="5"/>
  <c r="E9" i="5"/>
  <c r="F8" i="5"/>
  <c r="E8" i="5"/>
  <c r="F7" i="5"/>
  <c r="E7" i="5"/>
  <c r="F6" i="5"/>
  <c r="E6" i="5"/>
  <c r="F5" i="5"/>
  <c r="E5" i="5"/>
  <c r="F4" i="5"/>
  <c r="E4" i="5"/>
  <c r="E13" i="4"/>
  <c r="E12" i="4"/>
  <c r="E11" i="4"/>
  <c r="E10" i="4"/>
  <c r="BN9" i="4"/>
  <c r="BE9" i="4"/>
  <c r="E9" i="4"/>
  <c r="BN8" i="4"/>
  <c r="BE8" i="4"/>
  <c r="E8" i="4"/>
  <c r="BN7" i="4"/>
  <c r="BE7" i="4"/>
  <c r="E7" i="4"/>
  <c r="BN6" i="4"/>
  <c r="BE6" i="4"/>
  <c r="E6" i="4"/>
  <c r="BN5" i="4"/>
  <c r="BE5" i="4"/>
  <c r="E5" i="4"/>
  <c r="BN4" i="4"/>
  <c r="BE4" i="4"/>
  <c r="E4" i="4"/>
  <c r="BE3" i="4"/>
  <c r="AX3" i="4"/>
  <c r="AW3" i="4"/>
  <c r="AV3" i="4"/>
  <c r="AU3" i="4"/>
  <c r="AT3" i="4"/>
  <c r="AS3" i="4"/>
  <c r="AR3" i="4"/>
  <c r="AQ3" i="4"/>
  <c r="AP3" i="4"/>
  <c r="AO3" i="4"/>
  <c r="AN3" i="4"/>
  <c r="AM3" i="4"/>
  <c r="AL3" i="4"/>
  <c r="AK3" i="4"/>
  <c r="AJ3" i="4"/>
  <c r="E3" i="4"/>
  <c r="BE2" i="4"/>
  <c r="AX2" i="4"/>
  <c r="AW2" i="4"/>
  <c r="AV2" i="4"/>
  <c r="AU2" i="4"/>
  <c r="AT2" i="4"/>
  <c r="AS2" i="4"/>
  <c r="AR2" i="4"/>
  <c r="AQ2" i="4"/>
  <c r="AP2" i="4"/>
  <c r="AO2" i="4"/>
  <c r="AN2" i="4"/>
  <c r="AM2" i="4"/>
  <c r="AL2" i="4"/>
  <c r="AK2" i="4"/>
  <c r="AJ2" i="4"/>
  <c r="E2" i="4"/>
  <c r="F58" i="5" l="1"/>
  <c r="D20" i="8"/>
  <c r="BM13" i="4"/>
  <c r="BM11" i="4"/>
  <c r="BM12" i="4" a="1"/>
  <c r="BM12" i="4" s="1"/>
  <c r="BM9" i="4"/>
  <c r="BM10" i="4" a="1"/>
  <c r="BM10" i="4" s="1"/>
  <c r="BM7" i="4"/>
  <c r="BM8" i="4" a="1"/>
  <c r="BM8" i="4" s="1"/>
  <c r="BM5" i="4"/>
  <c r="BM6" i="4" a="1"/>
  <c r="BM6" i="4" s="1"/>
  <c r="BM3" i="4" a="1"/>
  <c r="BM3" i="4" s="1"/>
  <c r="BM4" i="4" a="1"/>
  <c r="BM4" i="4" s="1"/>
  <c r="BL13" i="4"/>
  <c r="BM2" i="4" a="1"/>
  <c r="BM2" i="4" s="1"/>
  <c r="BL11" i="4"/>
  <c r="BL12" i="4" a="1"/>
  <c r="BL12" i="4" s="1"/>
  <c r="BL9" i="4"/>
  <c r="BL10" i="4" a="1"/>
  <c r="BL10" i="4" s="1"/>
  <c r="BL7" i="4"/>
  <c r="BL8" i="4" a="1"/>
  <c r="BL8" i="4" s="1"/>
  <c r="BL5" i="4"/>
  <c r="BL6" i="4" a="1"/>
  <c r="BL6" i="4" s="1"/>
  <c r="BL3" i="4" a="1"/>
  <c r="BL3" i="4" s="1"/>
  <c r="BL4" i="4" a="1"/>
  <c r="BL4" i="4" s="1"/>
  <c r="BK12" i="4"/>
  <c r="BL2" i="4" a="1"/>
  <c r="BL2" i="4" s="1"/>
  <c r="BK13" i="4"/>
  <c r="BK10" i="4"/>
  <c r="BK11" i="4" a="1"/>
  <c r="BK11" i="4" s="1"/>
  <c r="BK8" i="4"/>
  <c r="BK9" i="4" a="1"/>
  <c r="BK9" i="4" s="1"/>
  <c r="BK5" i="4" a="1"/>
  <c r="BK5" i="4" s="1"/>
  <c r="BK7" i="4" a="1"/>
  <c r="BK7" i="4" s="1"/>
  <c r="BK6" i="4"/>
  <c r="BK3" i="4" a="1"/>
  <c r="BK3" i="4" s="1"/>
  <c r="BK4" i="4" a="1"/>
  <c r="BK4" i="4" s="1"/>
  <c r="BJ7" i="4"/>
  <c r="BK2" i="4" a="1"/>
  <c r="BK2" i="4" s="1"/>
  <c r="BJ13" i="4"/>
  <c r="BJ12" i="4"/>
  <c r="BJ11" i="4"/>
  <c r="BJ10" i="4"/>
  <c r="BJ9" i="4"/>
  <c r="BJ8" i="4"/>
  <c r="BJ6" i="4"/>
  <c r="BH13" i="4"/>
  <c r="BJ5" i="4"/>
  <c r="BJ4" i="4"/>
  <c r="BJ3" i="4"/>
  <c r="BJ2" i="4"/>
  <c r="BI13" i="4"/>
  <c r="BI2" i="4"/>
  <c r="BI12" i="4" a="1"/>
  <c r="BI12" i="4" s="1"/>
  <c r="BI11" i="4"/>
  <c r="BI10" i="4"/>
  <c r="BI9" i="4"/>
  <c r="BI8" i="4"/>
  <c r="BI7" i="4"/>
  <c r="BI6" i="4"/>
  <c r="BI5" i="4"/>
  <c r="BI4" i="4"/>
  <c r="BI3" i="4"/>
  <c r="BH7" i="4"/>
  <c r="BH12" i="4" a="1"/>
  <c r="BH12" i="4" s="1"/>
  <c r="BH11" i="4"/>
  <c r="BH10" i="4"/>
  <c r="BH9" i="4"/>
  <c r="BH8" i="4"/>
  <c r="BH2" i="4" a="1"/>
  <c r="BH2" i="4" s="1"/>
  <c r="BH6" i="4"/>
  <c r="BH5" i="4"/>
  <c r="BH4" i="4"/>
  <c r="BH3" i="4"/>
  <c r="BG12" i="4" a="1"/>
  <c r="BG12" i="4" s="1"/>
  <c r="BG13" i="4" a="1"/>
  <c r="BG13" i="4" s="1"/>
  <c r="BG10" i="4" a="1"/>
  <c r="BG10" i="4" s="1"/>
  <c r="BG11" i="4" a="1"/>
  <c r="BG11" i="4" s="1"/>
  <c r="BG8" i="4" a="1"/>
  <c r="BG8" i="4" s="1"/>
  <c r="BG9" i="4" a="1"/>
  <c r="BG9" i="4" s="1"/>
  <c r="BG7" i="4" a="1"/>
  <c r="BG7" i="4" s="1"/>
  <c r="BG5" i="4" a="1"/>
  <c r="BG5" i="4" s="1"/>
  <c r="BG6" i="4" a="1"/>
  <c r="BG6" i="4" s="1"/>
  <c r="BG3" i="4" a="1"/>
  <c r="BG3" i="4" s="1"/>
  <c r="BG4" i="4" a="1"/>
  <c r="BG4" i="4" s="1"/>
  <c r="BF13" i="4" a="1"/>
  <c r="BF13" i="4" s="1"/>
  <c r="BG2" i="4" a="1"/>
  <c r="BG2" i="4" s="1"/>
  <c r="BF12" i="4" a="1"/>
  <c r="BF12" i="4" s="1"/>
  <c r="BF9" i="4" a="1"/>
  <c r="BF9" i="4" s="1"/>
  <c r="BF11" i="4" a="1"/>
  <c r="BF11" i="4" s="1"/>
  <c r="BF5" i="4" a="1"/>
  <c r="BF5" i="4" s="1"/>
  <c r="BF7" i="4" a="1"/>
  <c r="BF7" i="4" s="1"/>
  <c r="BF8" i="4" a="1"/>
  <c r="BF8" i="4" s="1"/>
  <c r="BF10" i="4" a="1"/>
  <c r="BF10" i="4" s="1"/>
  <c r="L5" i="4"/>
  <c r="K5" i="4"/>
  <c r="X3" i="4"/>
  <c r="M5" i="4"/>
  <c r="O2" i="4"/>
  <c r="O5" i="4"/>
  <c r="N5" i="4"/>
  <c r="O3" i="4"/>
  <c r="BF4" i="4" a="1"/>
  <c r="BF4" i="4" s="1"/>
  <c r="M3" i="4"/>
  <c r="N3" i="4"/>
  <c r="BF6" i="4" a="1"/>
  <c r="BF6" i="4" s="1"/>
  <c r="AB3" i="4"/>
  <c r="T2" i="4"/>
  <c r="U2" i="4"/>
  <c r="X2" i="4"/>
  <c r="AI2" i="4"/>
  <c r="AD44" i="8"/>
  <c r="AC2" i="4"/>
  <c r="BF2" i="4" a="1"/>
  <c r="BF2" i="4" s="1"/>
  <c r="L6" i="4"/>
  <c r="D50" i="8"/>
  <c r="M6" i="4"/>
  <c r="AG2" i="4"/>
  <c r="I4" i="4"/>
  <c r="N6" i="4"/>
  <c r="J4" i="4"/>
  <c r="BO2" i="4"/>
  <c r="V2" i="4"/>
  <c r="H4" i="4"/>
  <c r="J5" i="4"/>
  <c r="BF3" i="4" a="1"/>
  <c r="BF3" i="4" s="1"/>
  <c r="AG3" i="4"/>
  <c r="AD18" i="8"/>
  <c r="D26" i="8"/>
  <c r="Y3" i="4"/>
  <c r="K4" i="4"/>
  <c r="L4" i="4"/>
  <c r="K2" i="4"/>
  <c r="H6" i="4"/>
  <c r="D32" i="8"/>
  <c r="L2" i="4"/>
  <c r="I6" i="4"/>
  <c r="J2" i="4"/>
  <c r="M2" i="4"/>
  <c r="J6" i="4"/>
  <c r="N2" i="4"/>
  <c r="K6" i="4"/>
  <c r="D44" i="8"/>
  <c r="W2" i="4"/>
  <c r="AF2" i="4"/>
  <c r="AD12" i="8"/>
  <c r="Y2" i="4"/>
  <c r="AD24" i="8"/>
  <c r="D40" i="8"/>
  <c r="M4" i="4"/>
  <c r="I3" i="4"/>
  <c r="N4" i="4"/>
  <c r="H3" i="4"/>
  <c r="O6" i="4"/>
  <c r="J3" i="4"/>
  <c r="O4" i="4"/>
  <c r="AD34" i="8"/>
  <c r="H2" i="4"/>
  <c r="K3" i="4"/>
  <c r="H5" i="4"/>
  <c r="I2" i="4"/>
  <c r="L3" i="4"/>
  <c r="BZ10" i="4" l="1"/>
  <c r="BZ9" i="4"/>
  <c r="BZ13" i="4"/>
  <c r="BZ18" i="4"/>
  <c r="BZ6" i="4"/>
  <c r="BZ5" i="4"/>
  <c r="BZ14" i="4"/>
  <c r="BZ17" i="4"/>
  <c r="AD46" i="8" l="1"/>
  <c r="D52" i="8"/>
  <c r="D8" i="8"/>
  <c r="D14" i="8"/>
  <c r="AD52" i="8"/>
  <c r="D46" i="8"/>
  <c r="AD20" i="8"/>
  <c r="AD26" i="8"/>
  <c r="AA3" i="4"/>
  <c r="AE3" i="4"/>
  <c r="W3" i="4"/>
  <c r="AD3" i="4"/>
  <c r="V3" i="4"/>
  <c r="Z3" i="4"/>
  <c r="AH3" i="4"/>
  <c r="AI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<sst xmlns="http://schemas.openxmlformats.org/spreadsheetml/2006/main" count="5995" uniqueCount="930">
  <si>
    <t>Fält</t>
  </si>
  <si>
    <t>Instruktion</t>
  </si>
  <si>
    <t>Namn</t>
  </si>
  <si>
    <t>Fyll i ditt namn i cell B10.</t>
  </si>
  <si>
    <t>Insats</t>
  </si>
  <si>
    <t>300 kr per deltagare. Vinnaren får 80 % av potten och tvåan får 20 %.</t>
  </si>
  <si>
    <t>Så gör du</t>
  </si>
  <si>
    <t>Skicka tillbaka</t>
  </si>
  <si>
    <t>Viktigt</t>
  </si>
  <si>
    <t>Ändra inte fliknamn eller rubriker. Exportfliken används för att flytta dina tips till masterfilen.</t>
  </si>
  <si>
    <t>Deltagare:</t>
  </si>
  <si>
    <t>Prisfördelning:</t>
  </si>
  <si>
    <t>1:a plats: 80 % av potten, 2:a plats: 20 % av potten.</t>
  </si>
  <si>
    <t>Officiella grupper VM 2026</t>
  </si>
  <si>
    <t>Färgkodning</t>
  </si>
  <si>
    <t>Grupp</t>
  </si>
  <si>
    <t>Lag</t>
  </si>
  <si>
    <t>Kortnamn</t>
  </si>
  <si>
    <t>Kommentar</t>
  </si>
  <si>
    <t>Färg</t>
  </si>
  <si>
    <t>Antal lag</t>
  </si>
  <si>
    <t>A</t>
  </si>
  <si>
    <t>Mexiko</t>
  </si>
  <si>
    <t>MEX</t>
  </si>
  <si>
    <t>Tjeckien</t>
  </si>
  <si>
    <t>TJE</t>
  </si>
  <si>
    <t>B</t>
  </si>
  <si>
    <t>Sydafrika</t>
  </si>
  <si>
    <t>SYD</t>
  </si>
  <si>
    <t>C</t>
  </si>
  <si>
    <t>Sydkorea</t>
  </si>
  <si>
    <t>D</t>
  </si>
  <si>
    <t>Kanada</t>
  </si>
  <si>
    <t>KAN</t>
  </si>
  <si>
    <t>E</t>
  </si>
  <si>
    <t>Bosnien och Hercegovina</t>
  </si>
  <si>
    <t>BOS</t>
  </si>
  <si>
    <t>F</t>
  </si>
  <si>
    <t>Qatar</t>
  </si>
  <si>
    <t>QAT</t>
  </si>
  <si>
    <t>G</t>
  </si>
  <si>
    <t>Schweiz</t>
  </si>
  <si>
    <t>SCH</t>
  </si>
  <si>
    <t>H</t>
  </si>
  <si>
    <t>Brasilien</t>
  </si>
  <si>
    <t>BRA</t>
  </si>
  <si>
    <t>I</t>
  </si>
  <si>
    <t>Haiti</t>
  </si>
  <si>
    <t>HAI</t>
  </si>
  <si>
    <t>J</t>
  </si>
  <si>
    <t>Marocko</t>
  </si>
  <si>
    <t>MAR</t>
  </si>
  <si>
    <t>K</t>
  </si>
  <si>
    <t>Skottland</t>
  </si>
  <si>
    <t>SKO</t>
  </si>
  <si>
    <t>L</t>
  </si>
  <si>
    <t>USA</t>
  </si>
  <si>
    <t>Australien</t>
  </si>
  <si>
    <t>AUS</t>
  </si>
  <si>
    <t>Paraguay</t>
  </si>
  <si>
    <t>PAR</t>
  </si>
  <si>
    <t>Turkiet</t>
  </si>
  <si>
    <t>TUR</t>
  </si>
  <si>
    <t>Curaçao</t>
  </si>
  <si>
    <t>CUR</t>
  </si>
  <si>
    <t>Ecuador</t>
  </si>
  <si>
    <t>ECU</t>
  </si>
  <si>
    <t>Tyskland</t>
  </si>
  <si>
    <t>TYS</t>
  </si>
  <si>
    <t>Elfenbenskusten</t>
  </si>
  <si>
    <t>ELF</t>
  </si>
  <si>
    <t>Nederländerna</t>
  </si>
  <si>
    <t>NED</t>
  </si>
  <si>
    <t>Japan</t>
  </si>
  <si>
    <t>JAP</t>
  </si>
  <si>
    <t>Sverige</t>
  </si>
  <si>
    <t>SVE</t>
  </si>
  <si>
    <t>Tunisien</t>
  </si>
  <si>
    <t>TUN</t>
  </si>
  <si>
    <t>Belgien</t>
  </si>
  <si>
    <t>BEL</t>
  </si>
  <si>
    <t>Egypten</t>
  </si>
  <si>
    <t>EGY</t>
  </si>
  <si>
    <t>Iran</t>
  </si>
  <si>
    <t>IRA</t>
  </si>
  <si>
    <t>Nya Zeeland</t>
  </si>
  <si>
    <t>NYA</t>
  </si>
  <si>
    <t>Kap Verde</t>
  </si>
  <si>
    <t>KAP</t>
  </si>
  <si>
    <t>Saudiarabien</t>
  </si>
  <si>
    <t>SAU</t>
  </si>
  <si>
    <t>Spanien</t>
  </si>
  <si>
    <t>SPA</t>
  </si>
  <si>
    <t>Uruguay</t>
  </si>
  <si>
    <t>URU</t>
  </si>
  <si>
    <t>Frankrike</t>
  </si>
  <si>
    <t>FRA</t>
  </si>
  <si>
    <t>Norge</t>
  </si>
  <si>
    <t>NOR</t>
  </si>
  <si>
    <t>Senegal</t>
  </si>
  <si>
    <t>SEN</t>
  </si>
  <si>
    <t>Irak</t>
  </si>
  <si>
    <t>Algeriet</t>
  </si>
  <si>
    <t>ALG</t>
  </si>
  <si>
    <t>Argentina</t>
  </si>
  <si>
    <t>ARG</t>
  </si>
  <si>
    <t>Österrike</t>
  </si>
  <si>
    <t>ÖST</t>
  </si>
  <si>
    <t>Jordanien</t>
  </si>
  <si>
    <t>JOR</t>
  </si>
  <si>
    <t>Colombia</t>
  </si>
  <si>
    <t>COL</t>
  </si>
  <si>
    <t>DR Kongo</t>
  </si>
  <si>
    <t xml:space="preserve">DR </t>
  </si>
  <si>
    <t>Portugal</t>
  </si>
  <si>
    <t>POR</t>
  </si>
  <si>
    <t>Uzbekistan</t>
  </si>
  <si>
    <t>UZB</t>
  </si>
  <si>
    <t>Kroatien</t>
  </si>
  <si>
    <t>KRO</t>
  </si>
  <si>
    <t>England</t>
  </si>
  <si>
    <t>ENG</t>
  </si>
  <si>
    <t>Ghana</t>
  </si>
  <si>
    <t>GHA</t>
  </si>
  <si>
    <t>Panama</t>
  </si>
  <si>
    <t>PAN</t>
  </si>
  <si>
    <t>Spelschema Gruppspel VM 2026</t>
  </si>
  <si>
    <t>Match</t>
  </si>
  <si>
    <t>Datum</t>
  </si>
  <si>
    <t>Tid ET</t>
  </si>
  <si>
    <t>Lag 1</t>
  </si>
  <si>
    <t>Lag 2</t>
  </si>
  <si>
    <t>Arena</t>
  </si>
  <si>
    <t>Källa</t>
  </si>
  <si>
    <t>15:00</t>
  </si>
  <si>
    <t>Mexiko - Sydafrika</t>
  </si>
  <si>
    <t>Mexiko City Stadium</t>
  </si>
  <si>
    <t>FOX Sports / FIFA</t>
  </si>
  <si>
    <t>22:00</t>
  </si>
  <si>
    <t>Sydkorea - Tjeckien</t>
  </si>
  <si>
    <t>Guadalajara Stadium</t>
  </si>
  <si>
    <t>Kanada - Bosnien och Hercegovina</t>
  </si>
  <si>
    <t>Toronto Stadium</t>
  </si>
  <si>
    <t>21:00</t>
  </si>
  <si>
    <t>USA - Paraguay</t>
  </si>
  <si>
    <t>Los Angeles Stadium</t>
  </si>
  <si>
    <t>Qatar - Schweiz</t>
  </si>
  <si>
    <t>San Francisco Bay Stadium</t>
  </si>
  <si>
    <t>18:00</t>
  </si>
  <si>
    <t>Brasilien - Marocko</t>
  </si>
  <si>
    <t>New York New Jersey Stadium</t>
  </si>
  <si>
    <t>Haiti - Skottland</t>
  </si>
  <si>
    <t>Boston Stadium</t>
  </si>
  <si>
    <t>00:00</t>
  </si>
  <si>
    <t>Australien - Turkiet</t>
  </si>
  <si>
    <t>BC Place Vancouver</t>
  </si>
  <si>
    <t>13:00</t>
  </si>
  <si>
    <t>Tyskland - Curaçao</t>
  </si>
  <si>
    <t>Houston Stadium</t>
  </si>
  <si>
    <t>16:00</t>
  </si>
  <si>
    <t>Nederländerna - Japan</t>
  </si>
  <si>
    <t>Dallas Stadium</t>
  </si>
  <si>
    <t>19:00</t>
  </si>
  <si>
    <t>Elfenbenskusten - Ecuador</t>
  </si>
  <si>
    <t>Philadelphia Stadium</t>
  </si>
  <si>
    <t>Tunisien - Sverige</t>
  </si>
  <si>
    <t>Monterrey Stadium</t>
  </si>
  <si>
    <t>12:00</t>
  </si>
  <si>
    <t>Spanien - Kap Verde</t>
  </si>
  <si>
    <t>Atlanta Stadium</t>
  </si>
  <si>
    <t>Egyptenen</t>
  </si>
  <si>
    <t>Belgien - Egyptenen</t>
  </si>
  <si>
    <t>Seattle Stadium</t>
  </si>
  <si>
    <t>Saudiarabien - Uruguay</t>
  </si>
  <si>
    <t>Miami Stadium</t>
  </si>
  <si>
    <t>Iran - Nya Zeeland</t>
  </si>
  <si>
    <t>Frankrike - Senegal</t>
  </si>
  <si>
    <t>Irak - Norge</t>
  </si>
  <si>
    <t>Argentina - Algeriet</t>
  </si>
  <si>
    <t>Kansas City Stadium</t>
  </si>
  <si>
    <t>Jordanienien</t>
  </si>
  <si>
    <t>Österrike - Jordanienien</t>
  </si>
  <si>
    <t>Portugal - DR Kongo</t>
  </si>
  <si>
    <t>England - Kroatien</t>
  </si>
  <si>
    <t>Ghana - Panama</t>
  </si>
  <si>
    <t>Uzbekistan - Colombia</t>
  </si>
  <si>
    <t>Tjeckien - Sydafrika</t>
  </si>
  <si>
    <t>Schweiz - Bosnien och Hercegovina</t>
  </si>
  <si>
    <t>Kanada - Qatar</t>
  </si>
  <si>
    <t>Mexiko - Sydkorea</t>
  </si>
  <si>
    <t>USA - Australien</t>
  </si>
  <si>
    <t>Skottland - Marocko</t>
  </si>
  <si>
    <t>Brasilien - Haiti</t>
  </si>
  <si>
    <t>Turkiet - Paraguay</t>
  </si>
  <si>
    <t>Nederländerna - Sverige</t>
  </si>
  <si>
    <t>Tyskland - Elfenbenskusten</t>
  </si>
  <si>
    <t>20:00</t>
  </si>
  <si>
    <t>Ecuador - Curaçao</t>
  </si>
  <si>
    <t>Tunisien - Japan</t>
  </si>
  <si>
    <t>Spanien - Saudiarabien</t>
  </si>
  <si>
    <t>Belgien - Iran</t>
  </si>
  <si>
    <t>Uruguay - Kap Verde</t>
  </si>
  <si>
    <t>Nya Zeeland - Egyptenen</t>
  </si>
  <si>
    <t>Argentina - Österrike</t>
  </si>
  <si>
    <t>17:00</t>
  </si>
  <si>
    <t>Frankrike - Irak</t>
  </si>
  <si>
    <t>Norge - Senegal</t>
  </si>
  <si>
    <t>23:00</t>
  </si>
  <si>
    <t>Jordanienien - Algeriet</t>
  </si>
  <si>
    <t>Portugal - Uzbekistan</t>
  </si>
  <si>
    <t>England - Ghana</t>
  </si>
  <si>
    <t>Panama - Kroatien</t>
  </si>
  <si>
    <t>Colombia - DR Kongo</t>
  </si>
  <si>
    <t>Schweiz - Kanada</t>
  </si>
  <si>
    <t>Bosnien och Hercegovina - Qatar</t>
  </si>
  <si>
    <t>Brasilien - Skottland</t>
  </si>
  <si>
    <t>Marocko - Haiti</t>
  </si>
  <si>
    <t>Mexiko - Tjeckien</t>
  </si>
  <si>
    <t>Sydkorea - Sydafrika</t>
  </si>
  <si>
    <t>Ecuador - Tyskland</t>
  </si>
  <si>
    <t>Curaçao - Elfenbenskusten</t>
  </si>
  <si>
    <t>Tunisien - Nederländerna</t>
  </si>
  <si>
    <t>Japan - Sverige</t>
  </si>
  <si>
    <t>USA - Turkiet</t>
  </si>
  <si>
    <t>Paraguay - Australien</t>
  </si>
  <si>
    <t>Norge - Frankrike</t>
  </si>
  <si>
    <t>Senegal - Irak</t>
  </si>
  <si>
    <t>Uruguay - Spanien</t>
  </si>
  <si>
    <t>Kap Verde - Saudiarabien</t>
  </si>
  <si>
    <t>Nya Zeeland - Belgien</t>
  </si>
  <si>
    <t>Egyptenen - Iran</t>
  </si>
  <si>
    <t>Panama - England</t>
  </si>
  <si>
    <t>Kroatien - Ghana</t>
  </si>
  <si>
    <t>19:30</t>
  </si>
  <si>
    <t>Colombia - Portugal</t>
  </si>
  <si>
    <t>DR Kongo - Uzbekistan</t>
  </si>
  <si>
    <t>Argentina - Jordanienien</t>
  </si>
  <si>
    <t>Algeriet - Österrike</t>
  </si>
  <si>
    <t>Alla lag</t>
  </si>
  <si>
    <t>Placering</t>
  </si>
  <si>
    <t>Tippade grupptreor</t>
  </si>
  <si>
    <t>M75 allowed thirds</t>
  </si>
  <si>
    <t>M78 allowed thirds</t>
  </si>
  <si>
    <t>M79 allowed thirds</t>
  </si>
  <si>
    <t>M80 allowed thirds</t>
  </si>
  <si>
    <t>M81 allowed thirds</t>
  </si>
  <si>
    <t>M82 allowed thirds</t>
  </si>
  <si>
    <t>M88 allowed thirds</t>
  </si>
  <si>
    <t>M85 allowed thirds</t>
  </si>
  <si>
    <t>M73</t>
  </si>
  <si>
    <t>M75</t>
  </si>
  <si>
    <t>M74</t>
  </si>
  <si>
    <t>M77</t>
  </si>
  <si>
    <t>M76</t>
  </si>
  <si>
    <t>M78</t>
  </si>
  <si>
    <t>M79</t>
  </si>
  <si>
    <t>M80</t>
  </si>
  <si>
    <t>M83</t>
  </si>
  <si>
    <t>M84</t>
  </si>
  <si>
    <t>M81</t>
  </si>
  <si>
    <t>M82</t>
  </si>
  <si>
    <t>M86</t>
  </si>
  <si>
    <t>M88</t>
  </si>
  <si>
    <t>M85</t>
  </si>
  <si>
    <t>M87</t>
  </si>
  <si>
    <t>M89</t>
  </si>
  <si>
    <t>M90</t>
  </si>
  <si>
    <t>M91</t>
  </si>
  <si>
    <t>M92</t>
  </si>
  <si>
    <t>M93</t>
  </si>
  <si>
    <t>M94</t>
  </si>
  <si>
    <t>M95</t>
  </si>
  <si>
    <t>M96</t>
  </si>
  <si>
    <t>M97</t>
  </si>
  <si>
    <t>M98</t>
  </si>
  <si>
    <t>M99</t>
  </si>
  <si>
    <t>M100</t>
  </si>
  <si>
    <t>M101</t>
  </si>
  <si>
    <t>M102</t>
  </si>
  <si>
    <t>FINAL</t>
  </si>
  <si>
    <t>QF_4</t>
  </si>
  <si>
    <t>SF_1</t>
  </si>
  <si>
    <t>SF_2</t>
  </si>
  <si>
    <t>Valbara B25</t>
  </si>
  <si>
    <t>Valbara B26</t>
  </si>
  <si>
    <t>Valbara B27</t>
  </si>
  <si>
    <t>Valbara B28</t>
  </si>
  <si>
    <t>Valbara B29</t>
  </si>
  <si>
    <t>Valbara B30</t>
  </si>
  <si>
    <t>Valbara B31</t>
  </si>
  <si>
    <t>Valbara B32</t>
  </si>
  <si>
    <t>Valda grupper</t>
  </si>
  <si>
    <t>Kombination</t>
  </si>
  <si>
    <t>Gruppspel – välj 1:a, 2:a och 3:a i varje grupp</t>
  </si>
  <si>
    <t>1:a</t>
  </si>
  <si>
    <t>2:a</t>
  </si>
  <si>
    <t>3:a</t>
  </si>
  <si>
    <t>4:a auto</t>
  </si>
  <si>
    <t>Kontroll</t>
  </si>
  <si>
    <t>Lag i gruppen</t>
  </si>
  <si>
    <t>Mexiko, Tjeckien, Sydafrika, Sydkorea</t>
  </si>
  <si>
    <t>Kanada, Bosnien och Hercegovina, Qatar, Schweiz</t>
  </si>
  <si>
    <t>Brasilien, Haiti, Marocko, Skottland</t>
  </si>
  <si>
    <t>USA, Australien, Paraguay, Turkiet</t>
  </si>
  <si>
    <t>Curaçao, Ecuador, Tyskland, Elfenbenskusten</t>
  </si>
  <si>
    <t>Nederländerna, Japan, Sverige, Tunisien</t>
  </si>
  <si>
    <t>Belgien, Egypten, Iran, Nya Zeeland</t>
  </si>
  <si>
    <t>Kap Verde, Saudiarabien, Spanien, Uruguay</t>
  </si>
  <si>
    <t>Frankrike, Norge, Senegal, Irak</t>
  </si>
  <si>
    <t>Algeriet, Argentina, Österrike, Jordanien</t>
  </si>
  <si>
    <t>Colombia, DR Kongo, Portugal, Uzbekistan</t>
  </si>
  <si>
    <t>Kroatien, England, Ghana, Panama</t>
  </si>
  <si>
    <t>Sammanfattning till master</t>
  </si>
  <si>
    <t>Gruppvinnare</t>
  </si>
  <si>
    <t>Grupptvåa</t>
  </si>
  <si>
    <t>Grupptrea</t>
  </si>
  <si>
    <t>Vidare från gruppspel / första utslagsrundan</t>
  </si>
  <si>
    <t>Första utslagsrundan (M73–M88)</t>
  </si>
  <si>
    <t>Final</t>
  </si>
  <si>
    <t>Nr</t>
  </si>
  <si>
    <t>Typ</t>
  </si>
  <si>
    <t>Vinnare</t>
  </si>
  <si>
    <t>Gruppvinnare A</t>
  </si>
  <si>
    <t>Gruppvinnare B</t>
  </si>
  <si>
    <t>Gruppvinnare C</t>
  </si>
  <si>
    <t>Gruppvinnare D</t>
  </si>
  <si>
    <t>Gruppvinnare E</t>
  </si>
  <si>
    <t>Gruppvinnare F</t>
  </si>
  <si>
    <t>Gruppvinnare G</t>
  </si>
  <si>
    <t>Gruppvinnare H</t>
  </si>
  <si>
    <t>Gruppvinnare I</t>
  </si>
  <si>
    <t>Gruppvinnare J</t>
  </si>
  <si>
    <t>Gruppvinnare K</t>
  </si>
  <si>
    <t>Gruppvinnare L</t>
  </si>
  <si>
    <t>Grupptvåa A</t>
  </si>
  <si>
    <t>Grupptvåa B</t>
  </si>
  <si>
    <t>Grupptvåa C</t>
  </si>
  <si>
    <t>Grupptvåa D</t>
  </si>
  <si>
    <t>Grupptvåa E</t>
  </si>
  <si>
    <t>Grupptvåa F</t>
  </si>
  <si>
    <t>Grupptvåa G</t>
  </si>
  <si>
    <t>Färgförklaring</t>
  </si>
  <si>
    <t>Grupptvåa H</t>
  </si>
  <si>
    <t>Blå</t>
  </si>
  <si>
    <t>Automatiskt från gruppspel</t>
  </si>
  <si>
    <t>Grupptvåa I</t>
  </si>
  <si>
    <t>Gul</t>
  </si>
  <si>
    <t>Välj bästa grupptrea</t>
  </si>
  <si>
    <t>Grupptvåa J</t>
  </si>
  <si>
    <t>Grön/orange/lila/turkos/guld</t>
  </si>
  <si>
    <t>Välj vinnare i respektive runda</t>
  </si>
  <si>
    <t>Grupptvåa K</t>
  </si>
  <si>
    <t>Grupptvåa L</t>
  </si>
  <si>
    <t>Slutspelsträd</t>
  </si>
  <si>
    <t>M104</t>
  </si>
  <si>
    <t>M103</t>
  </si>
  <si>
    <t>3e plats</t>
  </si>
  <si>
    <t>Option</t>
  </si>
  <si>
    <t>M79 / 1A</t>
  </si>
  <si>
    <t>M85 / 1B</t>
  </si>
  <si>
    <t>M81 / 1D</t>
  </si>
  <si>
    <t>M74 / 1E</t>
  </si>
  <si>
    <t>M82 / 1G</t>
  </si>
  <si>
    <t>M77 / 1I</t>
  </si>
  <si>
    <t>M87 / 1K</t>
  </si>
  <si>
    <t>M80 / 1L</t>
  </si>
  <si>
    <t>Källa / notering</t>
  </si>
  <si>
    <t>EFGHIJKL</t>
  </si>
  <si>
    <t>3E</t>
  </si>
  <si>
    <t>3J</t>
  </si>
  <si>
    <t>3I</t>
  </si>
  <si>
    <t>3F</t>
  </si>
  <si>
    <t>3H</t>
  </si>
  <si>
    <t>3G</t>
  </si>
  <si>
    <t>3L</t>
  </si>
  <si>
    <t>3K</t>
  </si>
  <si>
    <t>FIFA Annex C - importerad från uppladdad annexfil</t>
  </si>
  <si>
    <t>DFGHIJKL</t>
  </si>
  <si>
    <t>3D</t>
  </si>
  <si>
    <t>DEGHIJKL</t>
  </si>
  <si>
    <t>DEFHIJKL</t>
  </si>
  <si>
    <t>DEFGIJKL</t>
  </si>
  <si>
    <t>DEFGHJKL</t>
  </si>
  <si>
    <t>DEFGHIKL</t>
  </si>
  <si>
    <t>DEFGHIJL</t>
  </si>
  <si>
    <t>DEFGHIJK</t>
  </si>
  <si>
    <t>CFGHIJKL</t>
  </si>
  <si>
    <t>3C</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</si>
  <si>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</si>
  <si>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</si>
  <si>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</si>
  <si>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</si>
  <si>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</si>
  <si>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</si>
  <si>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</si>
  <si>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</si>
  <si>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</si>
  <si>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</si>
  <si>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</si>
  <si>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</si>
  <si>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</si>
  <si>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</si>
  <si>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</si>
  <si>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</si>
  <si>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</si>
  <si>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</si>
  <si>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</si>
  <si>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</si>
  <si>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</si>
  <si>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</si>
  <si>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</si>
  <si>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</si>
  <si>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</si>
  <si>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</si>
  <si>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</si>
  <si>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</si>
  <si>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</si>
  <si>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</si>
  <si>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</si>
  <si>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</si>
  <si>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</si>
  <si>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</si>
  <si>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</si>
  <si>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</si>
  <si>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3B</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</si>
  <si>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</si>
  <si>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</si>
  <si>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</si>
  <si>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</si>
  <si>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</si>
  <si>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</si>
  <si>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</si>
  <si>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</si>
  <si>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</si>
  <si>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</si>
  <si>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</si>
  <si>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</si>
  <si>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</si>
  <si>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</si>
  <si>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</si>
  <si>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</si>
  <si>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</si>
  <si>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</si>
  <si>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</si>
  <si>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</si>
  <si>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</si>
  <si>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</si>
  <si>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</si>
  <si>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</si>
  <si>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</si>
  <si>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</si>
  <si>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</si>
  <si>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</si>
  <si>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</si>
  <si>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</si>
  <si>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</si>
  <si>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</si>
  <si>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</si>
  <si>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</si>
  <si>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</si>
  <si>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</si>
  <si>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</si>
  <si>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</si>
  <si>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</si>
  <si>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</si>
  <si>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</si>
  <si>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</si>
  <si>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</si>
  <si>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</si>
  <si>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</si>
  <si>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</si>
  <si>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</si>
  <si>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</si>
  <si>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</si>
  <si>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</si>
  <si>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</si>
  <si>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</si>
  <si>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</si>
  <si>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</si>
  <si>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</si>
  <si>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</si>
  <si>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</si>
  <si>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</si>
  <si>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</si>
  <si>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</si>
  <si>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</si>
  <si>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</si>
  <si>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</si>
  <si>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</si>
  <si>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</si>
  <si>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</si>
  <si>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</si>
  <si>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</si>
  <si>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</si>
  <si>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</si>
  <si>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</si>
  <si>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</si>
  <si>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</si>
  <si>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</si>
  <si>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</si>
  <si>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</si>
  <si>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</si>
  <si>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</si>
  <si>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</si>
  <si>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</si>
  <si>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</si>
  <si>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</si>
  <si>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</si>
  <si>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</si>
  <si>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</si>
  <si>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</si>
  <si>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</si>
  <si>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</si>
  <si>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</si>
  <si>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</si>
  <si>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</si>
  <si>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</si>
  <si>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</si>
  <si>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</si>
  <si>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</si>
  <si>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</si>
  <si>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</si>
  <si>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</si>
  <si>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</si>
  <si>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</si>
  <si>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</si>
  <si>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</si>
  <si>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</si>
  <si>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</si>
  <si>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</si>
  <si>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</si>
  <si>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</si>
  <si>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</si>
  <si>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</si>
  <si>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</si>
  <si>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</si>
  <si>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</si>
  <si>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</si>
  <si>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</si>
  <si>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</si>
  <si>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</si>
  <si>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</si>
  <si>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</si>
  <si>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</si>
  <si>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</si>
  <si>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3A</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</si>
  <si>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</si>
  <si>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</si>
  <si>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</si>
  <si>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</si>
  <si>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</si>
  <si>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</si>
  <si>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</si>
  <si>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</si>
  <si>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</si>
  <si>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</si>
  <si>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</si>
  <si>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</si>
  <si>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</si>
  <si>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</si>
  <si>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</si>
  <si>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</si>
  <si>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</si>
  <si>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</si>
  <si>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</si>
  <si>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</si>
  <si>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</si>
  <si>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</si>
  <si>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</si>
  <si>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</si>
  <si>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</si>
  <si>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</si>
  <si>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</si>
  <si>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</si>
  <si>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</si>
  <si>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</si>
  <si>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</si>
  <si>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</si>
  <si>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</si>
  <si>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</si>
  <si>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</si>
  <si>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</si>
  <si>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</si>
  <si>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</si>
  <si>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</si>
  <si>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</si>
  <si>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</si>
  <si>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</si>
  <si>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</si>
  <si>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</si>
  <si>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</si>
  <si>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</si>
  <si>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</si>
  <si>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</si>
  <si>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</si>
  <si>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</si>
  <si>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</si>
  <si>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</si>
  <si>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</si>
  <si>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</si>
  <si>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</si>
  <si>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</si>
  <si>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</si>
  <si>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</si>
  <si>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</si>
  <si>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</si>
  <si>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</si>
  <si>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</si>
  <si>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</si>
  <si>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</si>
  <si>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</si>
  <si>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</si>
  <si>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</si>
  <si>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</si>
  <si>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</si>
  <si>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</si>
  <si>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</si>
  <si>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</si>
  <si>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</si>
  <si>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</si>
  <si>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</si>
  <si>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</si>
  <si>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</si>
  <si>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</si>
  <si>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</si>
  <si>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</si>
  <si>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</si>
  <si>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</si>
  <si>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</si>
  <si>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</si>
  <si>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</si>
  <si>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</si>
  <si>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</si>
  <si>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</si>
  <si>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</si>
  <si>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</si>
  <si>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</si>
  <si>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</si>
  <si>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</si>
  <si>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</si>
  <si>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</si>
  <si>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</si>
  <si>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</si>
  <si>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</si>
  <si>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</si>
  <si>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</si>
  <si>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</si>
  <si>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</si>
  <si>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</si>
  <si>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</si>
  <si>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</si>
  <si>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</si>
  <si>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</si>
  <si>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</si>
  <si>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</si>
  <si>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</si>
  <si>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</si>
  <si>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</si>
  <si>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</si>
  <si>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</si>
  <si>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</si>
  <si>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</si>
  <si>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</si>
  <si>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</si>
  <si>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</si>
  <si>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</si>
  <si>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</si>
  <si>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</si>
  <si>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</si>
  <si>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</si>
  <si>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</si>
  <si>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</si>
  <si>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</si>
  <si>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</si>
  <si>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</si>
  <si>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</si>
  <si>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</si>
  <si>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</si>
  <si>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</si>
  <si>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</si>
  <si>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</si>
  <si>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</si>
  <si>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</si>
  <si>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</si>
  <si>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</si>
  <si>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</si>
  <si>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</si>
  <si>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</si>
  <si>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</si>
  <si>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</si>
  <si>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</si>
  <si>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</si>
  <si>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</si>
  <si>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</si>
  <si>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</si>
  <si>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</si>
  <si>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</si>
  <si>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</si>
  <si>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</si>
  <si>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</si>
  <si>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</si>
  <si>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</si>
  <si>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</si>
  <si>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</si>
  <si>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</si>
  <si>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</si>
  <si>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</si>
  <si>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</si>
  <si>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</si>
  <si>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</si>
  <si>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</si>
  <si>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</si>
  <si>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</si>
  <si>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</si>
  <si>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</si>
  <si>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</si>
  <si>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</si>
  <si>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</si>
  <si>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</si>
  <si>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</si>
  <si>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</si>
  <si>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</si>
  <si>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</si>
  <si>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</si>
  <si>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</si>
  <si>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</si>
  <si>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</si>
  <si>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</si>
  <si>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</si>
  <si>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</si>
  <si>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</si>
  <si>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</si>
  <si>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</si>
  <si>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</si>
  <si>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</si>
  <si>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</si>
  <si>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</si>
  <si>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</si>
  <si>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</si>
  <si>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</si>
  <si>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</si>
  <si>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</si>
  <si>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</si>
  <si>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</si>
  <si>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</si>
  <si>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</si>
  <si>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</si>
  <si>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</si>
  <si>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</si>
  <si>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</si>
  <si>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</si>
  <si>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</si>
  <si>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</si>
  <si>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</si>
  <si>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</si>
  <si>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</si>
  <si>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</si>
  <si>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</si>
  <si>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</si>
  <si>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</si>
  <si>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</si>
  <si>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</si>
  <si>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</si>
  <si>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</si>
  <si>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</si>
  <si>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</si>
  <si>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</si>
  <si>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</si>
  <si>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</si>
  <si>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</si>
  <si>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</si>
  <si>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</si>
  <si>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</si>
  <si>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</si>
  <si>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</si>
  <si>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</si>
  <si>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</si>
  <si>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</si>
  <si>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</si>
  <si>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</si>
  <si>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</si>
  <si>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</si>
  <si>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</si>
  <si>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</si>
  <si>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</si>
  <si>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</si>
  <si>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</si>
  <si>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</si>
  <si>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</si>
  <si>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</si>
  <si>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</si>
  <si>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</si>
  <si>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</si>
  <si>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</si>
  <si>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</si>
  <si>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</si>
  <si>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</si>
  <si>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</si>
  <si>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</si>
  <si>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</si>
  <si>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</si>
  <si>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</si>
  <si>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</si>
  <si>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</si>
  <si>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</si>
  <si>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</si>
  <si>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</si>
  <si>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</si>
  <si>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</si>
  <si>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</si>
  <si>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</si>
  <si>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</si>
  <si>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</si>
  <si>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</si>
  <si>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</si>
  <si>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</si>
  <si>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</si>
  <si>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</si>
  <si>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</si>
  <si>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</si>
  <si>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</si>
  <si>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</si>
  <si>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</si>
  <si>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</si>
  <si>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</si>
  <si>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</si>
  <si>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</si>
  <si>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</si>
  <si>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</si>
  <si>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</si>
  <si>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</si>
  <si>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</si>
  <si>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</si>
  <si>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</si>
  <si>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</si>
  <si>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</si>
  <si>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</si>
  <si>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</si>
  <si>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</si>
  <si>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</si>
  <si>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</si>
  <si>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</si>
  <si>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</si>
  <si>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</si>
  <si>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</si>
  <si>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</si>
  <si>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</si>
  <si>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</si>
  <si>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</si>
  <si>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</si>
  <si>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</si>
  <si>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</si>
  <si>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</si>
  <si>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</si>
  <si>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</si>
  <si>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</si>
  <si>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</si>
  <si>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</si>
  <si>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</si>
  <si>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</si>
  <si>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</si>
  <si>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</si>
  <si>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</si>
  <si>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</si>
  <si>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</si>
  <si>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</si>
  <si>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</si>
  <si>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</si>
  <si>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</si>
  <si>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</si>
  <si>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</si>
  <si>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</si>
  <si>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</si>
  <si>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</si>
  <si>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</si>
  <si>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Export till master – kopiera rad 3 till rätt deltagarrad i masterfilens Tips Slutspel, och gruppsammanfattningen till Tips Gruppspel</t>
  </si>
  <si>
    <t>Deltagare</t>
  </si>
  <si>
    <t>Vidare 1</t>
  </si>
  <si>
    <t>Vidare 2</t>
  </si>
  <si>
    <t>Vidare 3</t>
  </si>
  <si>
    <t>Vidare 4</t>
  </si>
  <si>
    <t>Vidare 5</t>
  </si>
  <si>
    <t>Vidare 6</t>
  </si>
  <si>
    <t>Vidare 7</t>
  </si>
  <si>
    <t>Vidare 8</t>
  </si>
  <si>
    <t>Vidare 9</t>
  </si>
  <si>
    <t>Vidare 10</t>
  </si>
  <si>
    <t>Vidare 11</t>
  </si>
  <si>
    <t>Vidare 12</t>
  </si>
  <si>
    <t>Vidare 13</t>
  </si>
  <si>
    <t>Vidare 14</t>
  </si>
  <si>
    <t>Vidare 15</t>
  </si>
  <si>
    <t>Vidare 16</t>
  </si>
  <si>
    <t>Kvart 1</t>
  </si>
  <si>
    <t>Kvart 2</t>
  </si>
  <si>
    <t>Kvart 3</t>
  </si>
  <si>
    <t>Kvart 4</t>
  </si>
  <si>
    <t>Kvart 5</t>
  </si>
  <si>
    <t>Kvart 6</t>
  </si>
  <si>
    <t>Kvart 7</t>
  </si>
  <si>
    <t>Kvart 8</t>
  </si>
  <si>
    <t>Semi 1</t>
  </si>
  <si>
    <t>Semi 2</t>
  </si>
  <si>
    <t>Semi 3</t>
  </si>
  <si>
    <t>Semi 4</t>
  </si>
  <si>
    <t>Final 1</t>
  </si>
  <si>
    <t>Final 2</t>
  </si>
  <si>
    <t>Skyttekung</t>
  </si>
  <si>
    <t>Utslagsfråga</t>
  </si>
  <si>
    <t>Gruppspel export</t>
  </si>
  <si>
    <t>Insats/pris</t>
  </si>
  <si>
    <t>300 kr per deltagare. Vinnare 80 %, tvåa 20 %.</t>
  </si>
  <si>
    <t>Valda lag</t>
  </si>
  <si>
    <t>Åttondelsfinal</t>
  </si>
  <si>
    <t>Sextondelsfinal</t>
  </si>
  <si>
    <t>Kvartsfinal</t>
  </si>
  <si>
    <t>Semifinal</t>
  </si>
  <si>
    <t>Bronsmatch</t>
  </si>
  <si>
    <t>Gruppspel – bästa treor</t>
  </si>
  <si>
    <t>A&amp;A VM-Tips 2026 – Deltagarmall</t>
  </si>
  <si>
    <t>Välj i rullistan</t>
  </si>
  <si>
    <t>Skicka tillbaka hela Excel-filen till Anders.   Anders.h.engstrom@gmail.com</t>
  </si>
  <si>
    <t>KOMPLETT</t>
  </si>
  <si>
    <t>Välj de åtta bästa grupptreorna som går vidare till slutspelet. Dina grupptreor finns i rullistan</t>
  </si>
  <si>
    <t>Välj skytteligavinnare och hur många mål det blir i VM totalt som utslagsfråga</t>
  </si>
  <si>
    <t>Skytteligavinnare och utslagsfråga</t>
  </si>
  <si>
    <t>Vem vinner skytteligan?</t>
  </si>
  <si>
    <t>Antal mål i turneringen</t>
  </si>
  <si>
    <r>
      <t>Tipset består av fyra flikar:</t>
    </r>
    <r>
      <rPr>
        <b/>
        <sz val="11"/>
        <color theme="1"/>
        <rFont val="Calibri"/>
        <family val="2"/>
      </rPr>
      <t xml:space="preserve">
 </t>
    </r>
    <r>
      <rPr>
        <b/>
        <u/>
        <sz val="11"/>
        <color theme="1"/>
        <rFont val="Calibri"/>
        <family val="2"/>
      </rPr>
      <t>1. Gruppspel</t>
    </r>
    <r>
      <rPr>
        <sz val="11"/>
        <color theme="1"/>
        <rFont val="Calibri"/>
        <family val="2"/>
      </rPr>
      <t xml:space="preserve"> - Välj gruppettor, grupptvåor och grupptreor. Gruppfyran väljs automatiskt.
</t>
    </r>
    <r>
      <rPr>
        <b/>
        <u/>
        <sz val="11"/>
        <color theme="1"/>
        <rFont val="Calibri"/>
        <family val="2"/>
      </rPr>
      <t xml:space="preserve"> 2. Bästa grupptreor</t>
    </r>
    <r>
      <rPr>
        <sz val="11"/>
        <color theme="1"/>
        <rFont val="Calibri"/>
        <family val="2"/>
      </rPr>
      <t xml:space="preserve"> - Välj åtta av de tolv grupptreorna som du tror kommer gå till slutspel. Dessa kommer per automatik populeras till slutspelsträdet (baserat på FIFAS VM regler) tillsammans med dina gruppettor och grupptvåor
</t>
    </r>
    <r>
      <rPr>
        <b/>
        <u/>
        <sz val="11"/>
        <color theme="1"/>
        <rFont val="Calibri"/>
        <family val="2"/>
      </rPr>
      <t xml:space="preserve"> 3. Slutspelsträd</t>
    </r>
    <r>
      <rPr>
        <sz val="11"/>
        <color theme="1"/>
        <rFont val="Calibri"/>
        <family val="2"/>
      </rPr>
      <t xml:space="preserve"> - Fyll i ett fullständigt slutspelsträd med hjälp av rullistorna
</t>
    </r>
    <r>
      <rPr>
        <b/>
        <u/>
        <sz val="11"/>
        <color theme="1"/>
        <rFont val="Calibri"/>
        <family val="2"/>
      </rPr>
      <t xml:space="preserve"> 4. Skytteligarevinnare och utslagsfråga</t>
    </r>
    <r>
      <rPr>
        <b/>
        <sz val="11"/>
        <color theme="1"/>
        <rFont val="Calibri"/>
        <family val="2"/>
      </rPr>
      <t xml:space="preserve"> - </t>
    </r>
    <r>
      <rPr>
        <sz val="11"/>
        <color theme="1"/>
        <rFont val="Calibri"/>
        <family val="2"/>
      </rPr>
      <t>Fyll i ditt val av skytteligavinnare i VM samt hur många mål du tror det blir i turneringen (utslagsfråga om det behövs)</t>
    </r>
  </si>
  <si>
    <t>Välj lag från rullistorna. 4:e laget räknas fram automatiskt. Samma lag får inte väljas flera gånger i samma grupp.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</si>
</sst>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9" x14ac:knownFonts="1">
    <font>
      <sz val="11"/>
      <color theme="1"/>
      <name val="Calibri"/>
    </font>
    <font>
      <b/>
      <sz val="11"/>
      <color rgb="FFFFFFFF"/>
      <name val="Calibri"/>
      <family val="2"/>
    </font>
    <font>
      <b/>
      <sz val="16"/>
      <color rgb="FFFFFFFF"/>
      <name val="Calibri"/>
      <family val="2"/>
    </font>
    <font>
      <b/>
      <sz val="11"/>
      <name val="Calibri"/>
      <family val="2"/>
    </font>
    <font>
      <b/>
      <sz val="14"/>
      <color rgb="FFFFFFFF"/>
      <name val="Calibri"/>
      <family val="2"/>
    </font>
    <font>
      <b/>
      <sz val="11"/>
      <color rgb="FFB91C1C"/>
      <name val="Calibri"/>
      <family val="2"/>
    </font>
    <font>
      <b/>
      <sz val="11"/>
      <color rgb="FF1F4E78"/>
      <name val="Calibri"/>
      <family val="2"/>
    </font>
    <font>
      <i/>
      <sz val="11"/>
      <color rgb="FF666666"/>
      <name val="Calibri"/>
      <family val="2"/>
    </font>
    <font>
      <b/>
      <sz val="11"/>
      <color rgb="FFFFFFFF"/>
      <name val="Calibri"/>
      <family val="2"/>
    </font>
    <font>
      <b/>
      <sz val="16"/>
      <color rgb="FFFFFFFF"/>
      <name val="Calibri"/>
      <family val="2"/>
    </font>
    <font>
      <b/>
      <sz val="11"/>
      <color theme="1"/>
      <name val="Calibri"/>
      <family val="2"/>
    </font>
    <font>
      <i/>
      <sz val="11"/>
      <color rgb="FF333333"/>
      <name val="Calibri"/>
      <family val="2"/>
    </font>
    <font>
      <sz val="11"/>
      <color rgb="FF666666"/>
      <name val="Calibri"/>
      <family val="2"/>
    </font>
    <font>
      <sz val="11"/>
      <name val="Calibri"/>
      <family val="2"/>
    </font>
    <font>
      <sz val="11"/>
      <color rgb="FFFFFFFF"/>
      <name val="Calibri"/>
      <family val="2"/>
    </font>
    <font>
      <sz val="11"/>
      <color theme="1"/>
      <name val="Calibri"/>
      <family val="2"/>
    </font>
    <font>
      <b/>
      <sz val="16"/>
      <color theme="1"/>
      <name val="Calibri"/>
      <family val="2"/>
    </font>
    <font>
      <b/>
      <sz val="14"/>
      <color theme="1"/>
      <name val="Calibri"/>
      <family val="2"/>
    </font>
    <font>
      <b/>
      <u/>
      <sz val="11"/>
      <color theme="1"/>
      <name val="Calibri"/>
      <family val="2"/>
    </font>
  </fonts>
  <fills count="59">
    <fill>
      <patternFill patternType="none"/>
    </fill>
    <fill>
      <patternFill patternType="gray125"/>
    </fill>
    <fill>
      <patternFill patternType="solid">
        <fgColor rgb="FF1F4E78"/>
      </patternFill>
    </fill>
    <fill>
      <patternFill patternType="solid">
        <fgColor rgb="FFFFF2CC"/>
      </patternFill>
    </fill>
    <fill>
      <patternFill patternType="solid">
        <fgColor rgb="FF1F4E78"/>
      </patternFill>
    </fill>
    <fill>
      <patternFill patternType="solid">
        <fgColor rgb="FF1F4E78"/>
      </patternFill>
    </fill>
    <fill>
      <patternFill patternType="solid">
        <fgColor rgb="FFDDEBF7"/>
      </patternFill>
    </fill>
    <fill>
      <patternFill patternType="solid">
        <fgColor rgb="FF5B9BD5"/>
      </patternFill>
    </fill>
    <fill>
      <patternFill patternType="solid">
        <fgColor rgb="FFE2F0D9"/>
      </patternFill>
    </fill>
    <fill>
      <patternFill patternType="solid">
        <fgColor rgb="FF70AD47"/>
      </patternFill>
    </fill>
    <fill>
      <patternFill patternType="solid">
        <fgColor rgb="FFFFF2CC"/>
      </patternFill>
    </fill>
    <fill>
      <patternFill patternType="solid">
        <fgColor rgb="FFFFC000"/>
      </patternFill>
    </fill>
    <fill>
      <patternFill patternType="solid">
        <fgColor rgb="FFFCE4D6"/>
      </patternFill>
    </fill>
    <fill>
      <patternFill patternType="solid">
        <fgColor rgb="FFED7D31"/>
      </patternFill>
    </fill>
    <fill>
      <patternFill patternType="solid">
        <fgColor rgb="FFEADCF8"/>
      </patternFill>
    </fill>
    <fill>
      <patternFill patternType="solid">
        <fgColor rgb="FF7030A0"/>
      </patternFill>
    </fill>
    <fill>
      <patternFill patternType="solid">
        <fgColor rgb="FFD9EAD3"/>
      </patternFill>
    </fill>
    <fill>
      <patternFill patternType="solid">
        <fgColor rgb="FF548235"/>
      </patternFill>
    </fill>
    <fill>
      <patternFill patternType="solid">
        <fgColor rgb="FFF4CCCC"/>
      </patternFill>
    </fill>
    <fill>
      <patternFill patternType="solid">
        <fgColor rgb="FFC00000"/>
      </patternFill>
    </fill>
    <fill>
      <patternFill patternType="solid">
        <fgColor rgb="FF4472C4"/>
      </patternFill>
    </fill>
    <fill>
      <patternFill patternType="solid">
        <fgColor rgb="FF00B050"/>
      </patternFill>
    </fill>
    <fill>
      <patternFill patternType="solid">
        <fgColor rgb="FFBF9000"/>
      </patternFill>
    </fill>
    <fill>
      <patternFill patternType="solid">
        <fgColor rgb="FFC55A11"/>
      </patternFill>
    </fill>
    <fill>
      <patternFill patternType="solid">
        <fgColor rgb="FF8064A2"/>
      </patternFill>
    </fill>
    <fill>
      <patternFill patternType="solid">
        <fgColor rgb="FFF8F9FA"/>
      </patternFill>
    </fill>
    <fill>
      <patternFill patternType="solid">
        <fgColor rgb="FF1F4E78"/>
      </patternFill>
    </fill>
    <fill>
      <patternFill patternType="solid">
        <fgColor rgb="FFF8F9FA"/>
      </patternFill>
    </fill>
    <fill>
      <patternFill patternType="solid">
        <fgColor rgb="FF1F4E78"/>
      </patternFill>
    </fill>
    <fill>
      <patternFill patternType="solid">
        <fgColor rgb="FFEAF2F8"/>
      </patternFill>
    </fill>
    <fill>
      <patternFill patternType="solid">
        <fgColor rgb="FF1F4E78"/>
      </patternFill>
    </fill>
    <fill>
      <patternFill patternType="solid">
        <fgColor rgb="FF548235"/>
      </patternFill>
    </fill>
    <fill>
      <patternFill patternType="solid">
        <fgColor rgb="FFE2F0D9"/>
      </patternFill>
    </fill>
    <fill>
      <patternFill patternType="solid">
        <fgColor rgb="FFD9EAF7"/>
      </patternFill>
    </fill>
    <fill>
      <patternFill patternType="solid">
        <fgColor rgb="FFFFF2CC"/>
      </patternFill>
    </fill>
    <fill>
      <patternFill patternType="solid">
        <fgColor rgb="FFD9EAF7"/>
      </patternFill>
    </fill>
    <fill>
      <patternFill patternType="solid">
        <fgColor rgb="FFDDEBF7"/>
      </patternFill>
    </fill>
    <fill>
      <patternFill patternType="solid">
        <fgColor rgb="FF5B9BD5"/>
      </patternFill>
    </fill>
    <fill>
      <patternFill patternType="solid">
        <fgColor rgb="FFFFF2CC"/>
      </patternFill>
    </fill>
    <fill>
      <patternFill patternType="solid">
        <fgColor rgb="FFFFFFFF"/>
      </patternFill>
    </fill>
    <fill>
      <patternFill patternType="solid">
        <fgColor rgb="FFE2F0D9"/>
      </patternFill>
    </fill>
    <fill>
      <patternFill patternType="solid">
        <fgColor rgb="FF70AD47"/>
      </patternFill>
    </fill>
    <fill>
      <patternFill patternType="solid">
        <fgColor rgb="FFFFC000"/>
      </patternFill>
    </fill>
    <fill>
      <patternFill patternType="solid">
        <fgColor rgb="FFFCE4D6"/>
      </patternFill>
    </fill>
    <fill>
      <patternFill patternType="solid">
        <fgColor rgb="FFED7D31"/>
      </patternFill>
    </fill>
    <fill>
      <patternFill patternType="solid">
        <fgColor rgb="FFEADCF8"/>
      </patternFill>
    </fill>
    <fill>
      <patternFill patternType="solid">
        <fgColor rgb="FF7030A0"/>
      </patternFill>
    </fill>
    <fill>
      <patternFill patternType="solid">
        <fgColor rgb="FFD9EAD3"/>
      </patternFill>
    </fill>
    <fill>
      <patternFill patternType="solid">
        <fgColor rgb="FF548235"/>
      </patternFill>
    </fill>
    <fill>
      <patternFill patternType="solid">
        <fgColor rgb="FFF4CCCC"/>
      </patternFill>
    </fill>
    <fill>
      <patternFill patternType="solid">
        <fgColor rgb="FFC00000"/>
      </patternFill>
    </fill>
    <fill>
      <patternFill patternType="solid">
        <fgColor rgb="FF4472C4"/>
      </patternFill>
    </fill>
    <fill>
      <patternFill patternType="solid">
        <fgColor rgb="FF00B050"/>
      </patternFill>
    </fill>
    <fill>
      <patternFill patternType="solid">
        <fgColor rgb="FFBF9000"/>
      </patternFill>
    </fill>
    <fill>
      <patternFill patternType="solid">
        <fgColor rgb="FFC55A11"/>
      </patternFill>
    </fill>
    <fill>
      <patternFill patternType="solid">
        <fgColor rgb="FF8064A2"/>
      </patternFill>
    </fill>
    <fill>
      <patternFill patternType="solid">
        <fgColor rgb="FF1F4E78"/>
      </patternFill>
    </fill>
    <fill>
      <patternFill patternType="solid">
        <fgColor theme="9" tint="0.79995117038483843"/>
        <bgColor indexed="65"/>
      </patternFill>
    </fill>
    <fill>
      <patternFill patternType="solid">
        <fgColor rgb="FFC6EFCE"/>
        <bgColor indexed="64"/>
      </patternFill>
    </fill>
  </fills>
  <borders count="35">
    <border>
      <left/>
      <right/>
      <top/>
      <bottom/>
      <diagonal/>
    </border>
    <border>
      <left style="thin">
        <color rgb="FFD9E2F3"/>
      </left>
      <right style="thin">
        <color rgb="FFD9E2F3"/>
      </right>
      <top style="thin">
        <color rgb="FFD9E2F3"/>
      </top>
      <bottom style="thin">
        <color rgb="FFD9E2F3"/>
      </bottom>
      <diagonal/>
    </border>
    <border>
      <left style="thin">
        <color rgb="FFD9E2F3"/>
      </left>
      <right style="thin">
        <color rgb="FFD9E2F3"/>
      </right>
      <top style="thin">
        <color rgb="FFD9E2F3"/>
      </top>
      <bottom style="thin">
        <color rgb="FFD9E2F3"/>
      </bottom>
      <diagonal/>
    </border>
    <border>
      <left/>
      <right/>
      <top style="thin">
        <color rgb="FFD9E2F3"/>
      </top>
      <bottom style="thin">
        <color rgb="FFD9E2F3"/>
      </bottom>
      <diagonal/>
    </border>
    <border>
      <left/>
      <right style="thin">
        <color rgb="FFD9E2F3"/>
      </right>
      <top style="thin">
        <color rgb="FFD9E2F3"/>
      </top>
      <bottom style="thin">
        <color rgb="FFD9E2F3"/>
      </bottom>
      <diagonal/>
    </border>
    <border>
      <left/>
      <right/>
      <top/>
      <bottom/>
      <diagonal/>
    </border>
    <border>
      <left/>
      <right/>
      <top/>
      <bottom style="medium">
        <color rgb="FF1F4E78"/>
      </bottom>
      <diagonal/>
    </border>
    <border>
      <left/>
      <right/>
      <top/>
      <bottom style="thin">
        <color rgb="FFD9E1F2"/>
      </bottom>
      <diagonal/>
    </border>
    <border>
      <left style="thin">
        <color rgb="FFD9E2F3"/>
      </left>
      <right/>
      <top style="thin">
        <color rgb="FFD9E2F3"/>
      </top>
      <bottom style="thin">
        <color rgb="FFD9E2F3"/>
      </bottom>
      <diagonal/>
    </border>
    <border>
      <left/>
      <right style="medium">
        <color rgb="FF7F7F7F"/>
      </right>
      <top style="medium">
        <color rgb="FF7F7F7F"/>
      </top>
      <bottom style="medium">
        <color rgb="FF7F7F7F"/>
      </bottom>
      <diagonal/>
    </border>
    <border>
      <left style="thin">
        <color rgb="FFD9E2F3"/>
      </left>
      <right style="thin">
        <color rgb="FFD9E2F3"/>
      </right>
      <top style="thin">
        <color rgb="FFD9E2F3"/>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D9E2F3"/>
      </left>
      <right style="thin">
        <color rgb="FFD9E2F3"/>
      </right>
      <top/>
      <bottom style="thin">
        <color rgb="FFD9E2F3"/>
      </bottom>
      <diagonal/>
    </border>
    <border>
      <left/>
      <right/>
      <top style="thin">
        <color rgb="FFD9E2F3"/>
      </top>
      <bottom/>
      <diagonal/>
    </border>
    <border>
      <left/>
      <right/>
      <top/>
      <bottom style="thin">
        <color rgb="FFD9E2F3"/>
      </bottom>
      <diagonal/>
    </border>
    <border>
      <left/>
      <right style="thin">
        <color rgb="FFD9E2F3"/>
      </right>
      <top/>
      <bottom style="thin">
        <color rgb="FFD9E2F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5"/>
    <xf numFmtId="0" fontId="15" fillId="0" borderId="5"/>
  </cellStyleXfs>
  <cellXfs count="221">
    <xf numFmtId="0" fontId="0" fillId="0" borderId="0" xfId="0" applyBorder="1"/>
    <xf numFmtId="0" fontId="1" fillId="2" borderId="1" xfId="0" applyFont="1" applyFill="1" applyBorder="1" applyAlignment="1">
      <alignment horizontal="center" vertical="center" wrapText="1"/>
    </xf>
    <xf numFmtId="0" fontId="0" fillId="0" borderId="1" xfId="0" applyBorder="1"/>
    <xf numFmtId="0" fontId="6" fillId="0" borderId="0" xfId="0" applyFont="1" applyBorder="1"/>
    <xf numFmtId="0" fontId="7" fillId="0" borderId="0" xfId="0" applyFont="1" applyBorder="1" applyAlignment="1">
      <alignment wrapText="1"/>
    </xf>
    <xf numFmtId="0" fontId="1" fillId="4" borderId="0" xfId="0" applyFont="1" applyFill="1" applyBorder="1"/>
    <xf numFmtId="0" fontId="0" fillId="0" borderId="0" xfId="0" applyBorder="1" applyAlignment="1">
      <alignment wrapText="1"/>
    </xf>
    <xf numFmtId="0" fontId="8" fillId="5" borderId="2" xfId="0" applyFont="1" applyFill="1" applyBorder="1" applyAlignment="1">
      <alignment horizontal="center" vertical="center" wrapText="1"/>
    </xf>
    <xf numFmtId="0" fontId="0" fillId="6" borderId="2" xfId="0" applyFill="1" applyBorder="1" applyAlignment="1">
      <alignment vertical="center"/>
    </xf>
    <xf numFmtId="0" fontId="8" fillId="7" borderId="2" xfId="0" applyFont="1" applyFill="1" applyBorder="1" applyAlignment="1">
      <alignment horizontal="center" vertical="center"/>
    </xf>
    <xf numFmtId="0" fontId="10" fillId="6" borderId="2" xfId="0" applyFont="1" applyFill="1" applyBorder="1" applyAlignment="1">
      <alignment vertical="center"/>
    </xf>
    <xf numFmtId="0" fontId="0" fillId="8" borderId="2" xfId="0" applyFill="1" applyBorder="1" applyAlignment="1">
      <alignment vertical="center"/>
    </xf>
    <xf numFmtId="0" fontId="8" fillId="9" borderId="2" xfId="0" applyFont="1" applyFill="1" applyBorder="1" applyAlignment="1">
      <alignment horizontal="center" vertical="center"/>
    </xf>
    <xf numFmtId="0" fontId="10" fillId="8" borderId="2" xfId="0" applyFont="1" applyFill="1" applyBorder="1" applyAlignment="1">
      <alignment vertical="center"/>
    </xf>
    <xf numFmtId="0" fontId="0" fillId="10" borderId="2" xfId="0" applyFill="1" applyBorder="1" applyAlignment="1">
      <alignment vertical="center"/>
    </xf>
    <xf numFmtId="0" fontId="8" fillId="11" borderId="2" xfId="0" applyFont="1" applyFill="1" applyBorder="1" applyAlignment="1">
      <alignment horizontal="center" vertical="center"/>
    </xf>
    <xf numFmtId="0" fontId="10" fillId="10" borderId="2" xfId="0" applyFont="1" applyFill="1" applyBorder="1" applyAlignment="1">
      <alignment vertical="center"/>
    </xf>
    <xf numFmtId="0" fontId="0" fillId="12" borderId="2" xfId="0" applyFill="1" applyBorder="1" applyAlignment="1">
      <alignment vertical="center"/>
    </xf>
    <xf numFmtId="0" fontId="8" fillId="13" borderId="2" xfId="0" applyFont="1" applyFill="1" applyBorder="1" applyAlignment="1">
      <alignment horizontal="center" vertical="center"/>
    </xf>
    <xf numFmtId="0" fontId="10" fillId="12" borderId="2" xfId="0" applyFont="1" applyFill="1" applyBorder="1" applyAlignment="1">
      <alignment vertical="center"/>
    </xf>
    <xf numFmtId="0" fontId="0" fillId="14" borderId="2" xfId="0" applyFill="1" applyBorder="1" applyAlignment="1">
      <alignment vertical="center"/>
    </xf>
    <xf numFmtId="0" fontId="8" fillId="15" borderId="2" xfId="0" applyFont="1" applyFill="1" applyBorder="1" applyAlignment="1">
      <alignment horizontal="center" vertical="center"/>
    </xf>
    <xf numFmtId="0" fontId="10" fillId="14" borderId="2" xfId="0" applyFont="1" applyFill="1" applyBorder="1" applyAlignment="1">
      <alignment vertical="center"/>
    </xf>
    <xf numFmtId="0" fontId="0" fillId="16" borderId="2" xfId="0" applyFill="1" applyBorder="1" applyAlignment="1">
      <alignment vertical="center"/>
    </xf>
    <xf numFmtId="0" fontId="8" fillId="17" borderId="2" xfId="0" applyFont="1" applyFill="1" applyBorder="1" applyAlignment="1">
      <alignment horizontal="center" vertical="center"/>
    </xf>
    <xf numFmtId="0" fontId="10" fillId="16" borderId="2" xfId="0" applyFont="1" applyFill="1" applyBorder="1" applyAlignment="1">
      <alignment vertical="center"/>
    </xf>
    <xf numFmtId="0" fontId="0" fillId="18" borderId="2" xfId="0" applyFill="1" applyBorder="1" applyAlignment="1">
      <alignment vertical="center"/>
    </xf>
    <xf numFmtId="0" fontId="8" fillId="19" borderId="2" xfId="0" applyFont="1" applyFill="1" applyBorder="1" applyAlignment="1">
      <alignment horizontal="center" vertical="center"/>
    </xf>
    <xf numFmtId="0" fontId="10" fillId="18" borderId="2" xfId="0" applyFont="1" applyFill="1" applyBorder="1" applyAlignment="1">
      <alignment vertical="center"/>
    </xf>
    <xf numFmtId="0" fontId="8" fillId="20" borderId="2" xfId="0" applyFont="1" applyFill="1" applyBorder="1" applyAlignment="1">
      <alignment horizontal="center" vertical="center"/>
    </xf>
    <xf numFmtId="0" fontId="8" fillId="21" borderId="2" xfId="0" applyFont="1" applyFill="1" applyBorder="1" applyAlignment="1">
      <alignment horizontal="center" vertical="center"/>
    </xf>
    <xf numFmtId="0" fontId="8" fillId="22" borderId="2" xfId="0" applyFont="1" applyFill="1" applyBorder="1" applyAlignment="1">
      <alignment horizontal="center" vertical="center"/>
    </xf>
    <xf numFmtId="0" fontId="8" fillId="23" borderId="2" xfId="0" applyFont="1" applyFill="1" applyBorder="1" applyAlignment="1">
      <alignment horizontal="center" vertical="center"/>
    </xf>
    <xf numFmtId="0" fontId="8" fillId="24" borderId="2" xfId="0" applyFont="1" applyFill="1" applyBorder="1" applyAlignment="1">
      <alignment horizontal="center" vertical="center"/>
    </xf>
    <xf numFmtId="0" fontId="8" fillId="5" borderId="0" xfId="0" applyFont="1" applyFill="1" applyBorder="1" applyAlignment="1">
      <alignment horizontal="center"/>
    </xf>
    <xf numFmtId="0" fontId="0" fillId="6" borderId="0" xfId="0" applyFill="1" applyBorder="1"/>
    <xf numFmtId="0" fontId="0" fillId="7" borderId="0" xfId="0" applyFill="1" applyBorder="1"/>
    <xf numFmtId="0" fontId="0" fillId="8" borderId="0" xfId="0" applyFill="1" applyBorder="1"/>
    <xf numFmtId="0" fontId="0" fillId="9" borderId="0" xfId="0" applyFill="1" applyBorder="1"/>
    <xf numFmtId="0" fontId="0" fillId="10" borderId="0" xfId="0" applyFill="1" applyBorder="1"/>
    <xf numFmtId="0" fontId="0" fillId="11" borderId="0" xfId="0" applyFill="1" applyBorder="1"/>
    <xf numFmtId="0" fontId="0" fillId="12" borderId="0" xfId="0" applyFill="1" applyBorder="1"/>
    <xf numFmtId="0" fontId="0" fillId="13" borderId="0" xfId="0" applyFill="1" applyBorder="1"/>
    <xf numFmtId="0" fontId="0" fillId="14" borderId="0" xfId="0" applyFill="1" applyBorder="1"/>
    <xf numFmtId="0" fontId="0" fillId="15" borderId="0" xfId="0" applyFill="1" applyBorder="1"/>
    <xf numFmtId="0" fontId="0" fillId="16" borderId="0" xfId="0" applyFill="1" applyBorder="1"/>
    <xf numFmtId="0" fontId="0" fillId="17" borderId="0" xfId="0" applyFill="1" applyBorder="1"/>
    <xf numFmtId="0" fontId="0" fillId="18" borderId="0" xfId="0" applyFill="1" applyBorder="1"/>
    <xf numFmtId="0" fontId="0" fillId="19" borderId="0" xfId="0" applyFill="1" applyBorder="1"/>
    <xf numFmtId="0" fontId="0" fillId="20" borderId="0" xfId="0" applyFill="1" applyBorder="1"/>
    <xf numFmtId="0" fontId="0" fillId="21" borderId="0" xfId="0" applyFill="1" applyBorder="1"/>
    <xf numFmtId="0" fontId="0" fillId="22" borderId="0" xfId="0" applyFill="1" applyBorder="1"/>
    <xf numFmtId="0" fontId="0" fillId="23" borderId="0" xfId="0" applyFill="1" applyBorder="1"/>
    <xf numFmtId="0" fontId="0" fillId="24" borderId="0" xfId="0" applyFill="1" applyBorder="1"/>
    <xf numFmtId="0" fontId="0" fillId="25" borderId="0" xfId="0" applyFill="1" applyBorder="1" applyAlignment="1">
      <alignment wrapText="1"/>
    </xf>
    <xf numFmtId="0" fontId="8" fillId="5" borderId="6" xfId="0" applyFont="1" applyFill="1" applyBorder="1" applyAlignment="1">
      <alignment horizontal="center" vertical="center" wrapText="1"/>
    </xf>
    <xf numFmtId="0" fontId="0" fillId="6" borderId="7" xfId="0" applyFill="1" applyBorder="1" applyAlignment="1">
      <alignment vertical="center" wrapText="1"/>
    </xf>
    <xf numFmtId="164" fontId="0" fillId="6" borderId="7" xfId="0" applyNumberFormat="1" applyFill="1" applyBorder="1" applyAlignment="1">
      <alignment vertical="center" wrapText="1"/>
    </xf>
    <xf numFmtId="0" fontId="8" fillId="7" borderId="7" xfId="0" applyFont="1" applyFill="1" applyBorder="1" applyAlignment="1">
      <alignment horizontal="center" vertical="center" wrapText="1"/>
    </xf>
    <xf numFmtId="0" fontId="0" fillId="8" borderId="7" xfId="0" applyFill="1" applyBorder="1" applyAlignment="1">
      <alignment vertical="center" wrapText="1"/>
    </xf>
    <xf numFmtId="164" fontId="0" fillId="8" borderId="7" xfId="0" applyNumberFormat="1" applyFill="1" applyBorder="1" applyAlignment="1">
      <alignment vertical="center" wrapText="1"/>
    </xf>
    <xf numFmtId="0" fontId="8" fillId="9" borderId="7" xfId="0" applyFont="1" applyFill="1" applyBorder="1" applyAlignment="1">
      <alignment horizontal="center" vertical="center" wrapText="1"/>
    </xf>
    <xf numFmtId="0" fontId="0" fillId="12" borderId="7" xfId="0" applyFill="1" applyBorder="1" applyAlignment="1">
      <alignment vertical="center" wrapText="1"/>
    </xf>
    <xf numFmtId="164" fontId="0" fillId="12" borderId="7" xfId="0" applyNumberFormat="1" applyFill="1" applyBorder="1" applyAlignment="1">
      <alignment vertical="center" wrapText="1"/>
    </xf>
    <xf numFmtId="0" fontId="8" fillId="13" borderId="7" xfId="0" applyFont="1" applyFill="1" applyBorder="1" applyAlignment="1">
      <alignment horizontal="center" vertical="center" wrapText="1"/>
    </xf>
    <xf numFmtId="0" fontId="0" fillId="10" borderId="7" xfId="0" applyFill="1" applyBorder="1" applyAlignment="1">
      <alignment vertical="center" wrapText="1"/>
    </xf>
    <xf numFmtId="164" fontId="0" fillId="10" borderId="7" xfId="0" applyNumberFormat="1" applyFill="1" applyBorder="1" applyAlignment="1">
      <alignment vertical="center" wrapText="1"/>
    </xf>
    <xf numFmtId="0" fontId="8" fillId="11" borderId="7" xfId="0" applyFont="1" applyFill="1" applyBorder="1" applyAlignment="1">
      <alignment horizontal="center" vertical="center" wrapText="1"/>
    </xf>
    <xf numFmtId="0" fontId="0" fillId="14" borderId="7" xfId="0" applyFill="1" applyBorder="1" applyAlignment="1">
      <alignment vertical="center" wrapText="1"/>
    </xf>
    <xf numFmtId="164" fontId="0" fillId="14" borderId="7" xfId="0" applyNumberFormat="1" applyFill="1" applyBorder="1" applyAlignment="1">
      <alignment vertical="center" wrapText="1"/>
    </xf>
    <xf numFmtId="0" fontId="8" fillId="15" borderId="7" xfId="0" applyFont="1" applyFill="1" applyBorder="1" applyAlignment="1">
      <alignment horizontal="center" vertical="center" wrapText="1"/>
    </xf>
    <xf numFmtId="0" fontId="0" fillId="16" borderId="7" xfId="0" applyFill="1" applyBorder="1" applyAlignment="1">
      <alignment vertical="center" wrapText="1"/>
    </xf>
    <xf numFmtId="164" fontId="0" fillId="16" borderId="7" xfId="0" applyNumberFormat="1" applyFill="1" applyBorder="1" applyAlignment="1">
      <alignment vertical="center" wrapText="1"/>
    </xf>
    <xf numFmtId="0" fontId="8" fillId="17" borderId="7" xfId="0" applyFont="1" applyFill="1" applyBorder="1" applyAlignment="1">
      <alignment horizontal="center" vertical="center" wrapText="1"/>
    </xf>
    <xf numFmtId="0" fontId="8" fillId="20" borderId="7" xfId="0" applyFont="1" applyFill="1" applyBorder="1" applyAlignment="1">
      <alignment horizontal="center" vertical="center" wrapText="1"/>
    </xf>
    <xf numFmtId="0" fontId="0" fillId="18" borderId="7" xfId="0" applyFill="1" applyBorder="1" applyAlignment="1">
      <alignment vertical="center" wrapText="1"/>
    </xf>
    <xf numFmtId="164" fontId="0" fillId="18" borderId="7" xfId="0" applyNumberFormat="1" applyFill="1" applyBorder="1" applyAlignment="1">
      <alignment vertical="center" wrapText="1"/>
    </xf>
    <xf numFmtId="0" fontId="8" fillId="19" borderId="7" xfId="0" applyFont="1" applyFill="1" applyBorder="1" applyAlignment="1">
      <alignment horizontal="center" vertical="center" wrapText="1"/>
    </xf>
    <xf numFmtId="0" fontId="8" fillId="21" borderId="7" xfId="0" applyFont="1" applyFill="1" applyBorder="1" applyAlignment="1">
      <alignment horizontal="center" vertical="center" wrapText="1"/>
    </xf>
    <xf numFmtId="0" fontId="8" fillId="22" borderId="7" xfId="0" applyFont="1" applyFill="1" applyBorder="1" applyAlignment="1">
      <alignment horizontal="center" vertical="center" wrapText="1"/>
    </xf>
    <xf numFmtId="0" fontId="8" fillId="23" borderId="7" xfId="0" applyFont="1" applyFill="1" applyBorder="1" applyAlignment="1">
      <alignment horizontal="center" vertical="center" wrapText="1"/>
    </xf>
    <xf numFmtId="0" fontId="8" fillId="24" borderId="7" xfId="0" applyFont="1" applyFill="1" applyBorder="1" applyAlignment="1">
      <alignment horizontal="center" vertical="center" wrapText="1"/>
    </xf>
    <xf numFmtId="0" fontId="8" fillId="26" borderId="0" xfId="0" applyFont="1" applyFill="1" applyBorder="1" applyAlignment="1">
      <alignment horizontal="center" vertical="center" wrapText="1"/>
    </xf>
    <xf numFmtId="0" fontId="12" fillId="27" borderId="0" xfId="0" applyFont="1" applyFill="1" applyBorder="1" applyAlignment="1">
      <alignment wrapText="1"/>
    </xf>
    <xf numFmtId="0" fontId="12" fillId="27" borderId="0" xfId="0" applyFont="1" applyFill="1" applyBorder="1"/>
    <xf numFmtId="0" fontId="9" fillId="28" borderId="0" xfId="0" applyFont="1" applyFill="1" applyBorder="1" applyAlignment="1">
      <alignment horizontal="center" vertical="center"/>
    </xf>
    <xf numFmtId="0" fontId="13" fillId="0" borderId="5" xfId="0" applyFont="1"/>
    <xf numFmtId="0" fontId="8" fillId="39" borderId="1" xfId="0" applyFont="1" applyFill="1" applyBorder="1" applyAlignment="1">
      <alignment horizontal="center" vertical="center"/>
    </xf>
    <xf numFmtId="0" fontId="14" fillId="39" borderId="1" xfId="0" applyFont="1" applyFill="1" applyBorder="1" applyAlignment="1">
      <alignment vertical="center"/>
    </xf>
    <xf numFmtId="0" fontId="14" fillId="39" borderId="1" xfId="0" applyFont="1" applyFill="1" applyBorder="1" applyAlignment="1">
      <alignment horizontal="center" vertical="center"/>
    </xf>
    <xf numFmtId="0" fontId="14" fillId="39" borderId="0" xfId="0" applyFont="1" applyFill="1" applyBorder="1"/>
    <xf numFmtId="0" fontId="1" fillId="56" borderId="1" xfId="0" applyFont="1" applyFill="1" applyBorder="1" applyAlignment="1">
      <alignment horizontal="center" vertical="center" wrapText="1"/>
    </xf>
    <xf numFmtId="0" fontId="0" fillId="36" borderId="1" xfId="0" applyFill="1" applyBorder="1" applyAlignment="1">
      <alignment horizontal="center" vertical="center"/>
    </xf>
    <xf numFmtId="0" fontId="8" fillId="37" borderId="1" xfId="0" applyFont="1" applyFill="1" applyBorder="1" applyAlignment="1">
      <alignment horizontal="center" vertical="center"/>
    </xf>
    <xf numFmtId="0" fontId="0" fillId="40" borderId="1" xfId="0" applyFill="1" applyBorder="1" applyAlignment="1">
      <alignment horizontal="center" vertical="center"/>
    </xf>
    <xf numFmtId="0" fontId="8" fillId="41" borderId="1" xfId="0" applyFont="1" applyFill="1" applyBorder="1" applyAlignment="1">
      <alignment horizontal="center" vertical="center"/>
    </xf>
    <xf numFmtId="0" fontId="0" fillId="38" borderId="1" xfId="0" applyFill="1" applyBorder="1" applyAlignment="1">
      <alignment horizontal="center" vertical="center"/>
    </xf>
    <xf numFmtId="0" fontId="8" fillId="42" borderId="1" xfId="0" applyFont="1" applyFill="1" applyBorder="1" applyAlignment="1">
      <alignment horizontal="center" vertical="center"/>
    </xf>
    <xf numFmtId="0" fontId="0" fillId="43" borderId="1" xfId="0" applyFill="1" applyBorder="1" applyAlignment="1">
      <alignment horizontal="center" vertical="center"/>
    </xf>
    <xf numFmtId="0" fontId="8" fillId="44" borderId="1" xfId="0" applyFont="1" applyFill="1" applyBorder="1" applyAlignment="1">
      <alignment horizontal="center" vertical="center"/>
    </xf>
    <xf numFmtId="0" fontId="0" fillId="45" borderId="1" xfId="0" applyFill="1" applyBorder="1" applyAlignment="1">
      <alignment horizontal="center" vertical="center"/>
    </xf>
    <xf numFmtId="0" fontId="8" fillId="46" borderId="1" xfId="0" applyFont="1" applyFill="1" applyBorder="1" applyAlignment="1">
      <alignment horizontal="center" vertical="center"/>
    </xf>
    <xf numFmtId="0" fontId="0" fillId="47" borderId="1" xfId="0" applyFill="1" applyBorder="1" applyAlignment="1">
      <alignment horizontal="center" vertical="center"/>
    </xf>
    <xf numFmtId="0" fontId="8" fillId="48" borderId="1" xfId="0" applyFont="1" applyFill="1" applyBorder="1" applyAlignment="1">
      <alignment horizontal="center" vertical="center"/>
    </xf>
    <xf numFmtId="0" fontId="0" fillId="49" borderId="1" xfId="0" applyFill="1" applyBorder="1" applyAlignment="1">
      <alignment horizontal="center" vertical="center"/>
    </xf>
    <xf numFmtId="0" fontId="8" fillId="50" borderId="1" xfId="0" applyFont="1" applyFill="1" applyBorder="1" applyAlignment="1">
      <alignment horizontal="center" vertical="center"/>
    </xf>
    <xf numFmtId="0" fontId="8" fillId="51" borderId="1" xfId="0" applyFont="1" applyFill="1" applyBorder="1" applyAlignment="1">
      <alignment horizontal="center" vertical="center"/>
    </xf>
    <xf numFmtId="0" fontId="8" fillId="52" borderId="1" xfId="0" applyFont="1" applyFill="1" applyBorder="1" applyAlignment="1">
      <alignment horizontal="center" vertical="center"/>
    </xf>
    <xf numFmtId="0" fontId="8" fillId="53" borderId="1" xfId="0" applyFont="1" applyFill="1" applyBorder="1" applyAlignment="1">
      <alignment horizontal="center" vertical="center"/>
    </xf>
    <xf numFmtId="0" fontId="8" fillId="54" borderId="1" xfId="0" applyFont="1" applyFill="1" applyBorder="1" applyAlignment="1">
      <alignment horizontal="center" vertical="center"/>
    </xf>
    <xf numFmtId="0" fontId="8" fillId="55" borderId="1" xfId="0" applyFont="1" applyFill="1" applyBorder="1" applyAlignment="1">
      <alignment horizontal="center" vertical="center"/>
    </xf>
    <xf numFmtId="0" fontId="0" fillId="0" borderId="5" xfId="0"/>
    <xf numFmtId="0" fontId="14" fillId="39" borderId="5" xfId="0" applyFont="1" applyFill="1"/>
    <xf numFmtId="0" fontId="10" fillId="0" borderId="5" xfId="1" applyFont="1"/>
    <xf numFmtId="0" fontId="10" fillId="0" borderId="5" xfId="1" applyFont="1" applyAlignment="1">
      <alignment horizontal="center"/>
    </xf>
    <xf numFmtId="0" fontId="10" fillId="35" borderId="14" xfId="1" applyFont="1" applyFill="1" applyBorder="1" applyAlignment="1">
      <alignment horizontal="center" vertical="center" wrapText="1"/>
    </xf>
    <xf numFmtId="0" fontId="15" fillId="0" borderId="0" xfId="0" applyFont="1" applyBorder="1"/>
    <xf numFmtId="0" fontId="15" fillId="0" borderId="5" xfId="0" applyFont="1"/>
    <xf numFmtId="0" fontId="16" fillId="0" borderId="5" xfId="1" applyFont="1" applyAlignment="1">
      <alignment vertical="center"/>
    </xf>
    <xf numFmtId="0" fontId="10" fillId="0" borderId="5" xfId="1" applyFont="1" applyAlignment="1">
      <alignment horizontal="center" vertical="center"/>
    </xf>
    <xf numFmtId="0" fontId="16" fillId="0" borderId="5" xfId="1" applyFont="1" applyAlignment="1">
      <alignment horizontal="center" vertical="center"/>
    </xf>
    <xf numFmtId="0" fontId="0" fillId="0" borderId="0" xfId="0" applyBorder="1" applyAlignment="1">
      <alignment vertical="center" wrapText="1"/>
    </xf>
    <xf numFmtId="0" fontId="10" fillId="38" borderId="14" xfId="0" applyFont="1" applyFill="1" applyBorder="1" applyAlignment="1">
      <alignment horizontal="center" vertical="center" wrapText="1"/>
    </xf>
    <xf numFmtId="0" fontId="10" fillId="0" borderId="5" xfId="1" applyFont="1" applyAlignment="1">
      <alignment horizontal="center" vertical="center" wrapText="1"/>
    </xf>
    <xf numFmtId="0" fontId="10" fillId="0" borderId="20" xfId="1" applyFont="1" applyBorder="1"/>
    <xf numFmtId="0" fontId="10" fillId="0" borderId="19" xfId="1" applyFont="1" applyBorder="1"/>
    <xf numFmtId="0" fontId="10" fillId="0" borderId="18" xfId="1" applyFont="1" applyBorder="1"/>
    <xf numFmtId="0" fontId="10" fillId="0" borderId="25" xfId="1" applyFont="1" applyBorder="1"/>
    <xf numFmtId="0" fontId="10" fillId="0" borderId="26" xfId="1" applyFont="1" applyBorder="1"/>
    <xf numFmtId="0" fontId="10" fillId="0" borderId="25" xfId="1" applyFont="1" applyBorder="1" applyAlignment="1">
      <alignment horizontal="center"/>
    </xf>
    <xf numFmtId="0" fontId="10" fillId="0" borderId="26" xfId="1" applyFont="1" applyBorder="1" applyAlignment="1">
      <alignment horizontal="center"/>
    </xf>
    <xf numFmtId="0" fontId="10" fillId="0" borderId="25" xfId="1" applyFont="1" applyBorder="1" applyAlignment="1">
      <alignment horizontal="center" vertical="center" wrapText="1"/>
    </xf>
    <xf numFmtId="0" fontId="0" fillId="0" borderId="5" xfId="0" applyAlignment="1">
      <alignment vertical="center" wrapText="1"/>
    </xf>
    <xf numFmtId="0" fontId="10" fillId="0" borderId="17" xfId="1" applyFont="1" applyBorder="1" applyAlignment="1">
      <alignment horizontal="center"/>
    </xf>
    <xf numFmtId="0" fontId="10" fillId="0" borderId="16" xfId="1" applyFont="1" applyBorder="1" applyAlignment="1">
      <alignment horizontal="center"/>
    </xf>
    <xf numFmtId="0" fontId="10" fillId="0" borderId="15" xfId="1" applyFont="1" applyBorder="1" applyAlignment="1">
      <alignment horizontal="center"/>
    </xf>
    <xf numFmtId="0" fontId="10" fillId="38" borderId="14" xfId="0" applyFont="1" applyFill="1" applyBorder="1" applyAlignment="1">
      <alignment vertical="center" wrapText="1"/>
    </xf>
    <xf numFmtId="0" fontId="1" fillId="30" borderId="2" xfId="0" applyFont="1" applyFill="1" applyBorder="1" applyAlignment="1">
      <alignment horizontal="center" vertical="center"/>
    </xf>
    <xf numFmtId="0" fontId="1" fillId="30" borderId="10" xfId="0" applyFont="1" applyFill="1" applyBorder="1" applyAlignment="1">
      <alignment horizontal="center" vertical="center"/>
    </xf>
    <xf numFmtId="0" fontId="0" fillId="33" borderId="2" xfId="0" applyFill="1" applyBorder="1" applyAlignment="1">
      <alignment horizontal="center" vertical="center"/>
    </xf>
    <xf numFmtId="0" fontId="0" fillId="0" borderId="8" xfId="0" applyBorder="1" applyAlignment="1">
      <alignment horizontal="center" vertical="center"/>
    </xf>
    <xf numFmtId="0" fontId="0" fillId="0" borderId="5" xfId="0" applyAlignment="1">
      <alignment horizontal="center" vertical="center"/>
    </xf>
    <xf numFmtId="0" fontId="15" fillId="0" borderId="5" xfId="0" applyFont="1" applyAlignment="1">
      <alignment horizontal="center" vertical="center"/>
    </xf>
    <xf numFmtId="0" fontId="3" fillId="32" borderId="9" xfId="0" applyFont="1" applyFill="1" applyBorder="1" applyAlignment="1">
      <alignment horizontal="center" vertical="center"/>
    </xf>
    <xf numFmtId="0" fontId="13" fillId="0" borderId="5" xfId="0" applyFont="1" applyAlignment="1">
      <alignment horizontal="center" vertical="center"/>
    </xf>
    <xf numFmtId="0" fontId="0" fillId="0" borderId="2" xfId="0" applyBorder="1"/>
    <xf numFmtId="0" fontId="0" fillId="34" borderId="2" xfId="0" applyFill="1" applyBorder="1" applyAlignment="1">
      <alignment horizontal="center" vertical="center"/>
    </xf>
    <xf numFmtId="0" fontId="0" fillId="32" borderId="2" xfId="0" applyFill="1" applyBorder="1" applyAlignment="1">
      <alignment horizontal="center" vertical="center"/>
    </xf>
    <xf numFmtId="0" fontId="8" fillId="39" borderId="28" xfId="0" applyFont="1" applyFill="1" applyBorder="1" applyAlignment="1">
      <alignment horizontal="center" vertical="center"/>
    </xf>
    <xf numFmtId="0" fontId="14" fillId="39" borderId="28" xfId="0" applyFont="1" applyFill="1" applyBorder="1" applyAlignment="1">
      <alignment vertical="center"/>
    </xf>
    <xf numFmtId="0" fontId="14" fillId="39" borderId="28" xfId="0" applyFont="1" applyFill="1" applyBorder="1" applyAlignment="1">
      <alignment horizontal="center" vertical="center"/>
    </xf>
    <xf numFmtId="0" fontId="1" fillId="28" borderId="27" xfId="0" applyFont="1" applyFill="1" applyBorder="1" applyAlignment="1">
      <alignment horizontal="center" vertical="center" wrapText="1"/>
    </xf>
    <xf numFmtId="0" fontId="8" fillId="28" borderId="27" xfId="0" applyFont="1" applyFill="1" applyBorder="1" applyAlignment="1">
      <alignment horizontal="center" vertical="center" wrapText="1"/>
    </xf>
    <xf numFmtId="0" fontId="8" fillId="37" borderId="27" xfId="0" applyFont="1" applyFill="1" applyBorder="1" applyAlignment="1">
      <alignment horizontal="center" vertical="center" wrapText="1"/>
    </xf>
    <xf numFmtId="0" fontId="10" fillId="38" borderId="27" xfId="0" applyFont="1" applyFill="1" applyBorder="1" applyAlignment="1">
      <alignment horizontal="center" vertical="center" wrapText="1"/>
    </xf>
    <xf numFmtId="0" fontId="10" fillId="39" borderId="27" xfId="0" applyFont="1" applyFill="1" applyBorder="1" applyAlignment="1">
      <alignment horizontal="center" vertical="center" wrapText="1"/>
    </xf>
    <xf numFmtId="0" fontId="5" fillId="39" borderId="27" xfId="0" applyFont="1" applyFill="1" applyBorder="1" applyAlignment="1">
      <alignment horizontal="center" vertical="center" wrapText="1"/>
    </xf>
    <xf numFmtId="0" fontId="0" fillId="36" borderId="27" xfId="0" applyFill="1" applyBorder="1" applyAlignment="1">
      <alignment vertical="center" wrapText="1"/>
    </xf>
    <xf numFmtId="0" fontId="8" fillId="41" borderId="27" xfId="0" applyFont="1" applyFill="1" applyBorder="1" applyAlignment="1">
      <alignment horizontal="center" vertical="center" wrapText="1"/>
    </xf>
    <xf numFmtId="0" fontId="0" fillId="40" borderId="27" xfId="0" applyFill="1" applyBorder="1" applyAlignment="1">
      <alignment vertical="center" wrapText="1"/>
    </xf>
    <xf numFmtId="0" fontId="8" fillId="42" borderId="27" xfId="0" applyFont="1" applyFill="1" applyBorder="1" applyAlignment="1">
      <alignment horizontal="center" vertical="center" wrapText="1"/>
    </xf>
    <xf numFmtId="0" fontId="0" fillId="38" borderId="27" xfId="0" applyFill="1" applyBorder="1" applyAlignment="1">
      <alignment vertical="center" wrapText="1"/>
    </xf>
    <xf numFmtId="0" fontId="8" fillId="44" borderId="27" xfId="0" applyFont="1" applyFill="1" applyBorder="1" applyAlignment="1">
      <alignment horizontal="center" vertical="center" wrapText="1"/>
    </xf>
    <xf numFmtId="0" fontId="0" fillId="43" borderId="27" xfId="0" applyFill="1" applyBorder="1" applyAlignment="1">
      <alignment vertical="center" wrapText="1"/>
    </xf>
    <xf numFmtId="0" fontId="8" fillId="46" borderId="27" xfId="0" applyFont="1" applyFill="1" applyBorder="1" applyAlignment="1">
      <alignment horizontal="center" vertical="center" wrapText="1"/>
    </xf>
    <xf numFmtId="0" fontId="0" fillId="45" borderId="27" xfId="0" applyFill="1" applyBorder="1" applyAlignment="1">
      <alignment vertical="center" wrapText="1"/>
    </xf>
    <xf numFmtId="0" fontId="8" fillId="48" borderId="27" xfId="0" applyFont="1" applyFill="1" applyBorder="1" applyAlignment="1">
      <alignment horizontal="center" vertical="center" wrapText="1"/>
    </xf>
    <xf numFmtId="0" fontId="0" fillId="47" borderId="27" xfId="0" applyFill="1" applyBorder="1" applyAlignment="1">
      <alignment vertical="center" wrapText="1"/>
    </xf>
    <xf numFmtId="0" fontId="8" fillId="50" borderId="27" xfId="0" applyFont="1" applyFill="1" applyBorder="1" applyAlignment="1">
      <alignment horizontal="center" vertical="center" wrapText="1"/>
    </xf>
    <xf numFmtId="0" fontId="0" fillId="49" borderId="27" xfId="0" applyFill="1" applyBorder="1" applyAlignment="1">
      <alignment vertical="center" wrapText="1"/>
    </xf>
    <xf numFmtId="0" fontId="8" fillId="51" borderId="27" xfId="0" applyFont="1" applyFill="1" applyBorder="1" applyAlignment="1">
      <alignment horizontal="center" vertical="center" wrapText="1"/>
    </xf>
    <xf numFmtId="0" fontId="8" fillId="52" borderId="27" xfId="0" applyFont="1" applyFill="1" applyBorder="1" applyAlignment="1">
      <alignment horizontal="center" vertical="center" wrapText="1"/>
    </xf>
    <xf numFmtId="0" fontId="8" fillId="53" borderId="27" xfId="0" applyFont="1" applyFill="1" applyBorder="1" applyAlignment="1">
      <alignment horizontal="center" vertical="center" wrapText="1"/>
    </xf>
    <xf numFmtId="0" fontId="8" fillId="54" borderId="27" xfId="0" applyFont="1" applyFill="1" applyBorder="1" applyAlignment="1">
      <alignment horizontal="center" vertical="center" wrapText="1"/>
    </xf>
    <xf numFmtId="0" fontId="8" fillId="55" borderId="27" xfId="0" applyFont="1" applyFill="1" applyBorder="1" applyAlignment="1">
      <alignment horizontal="center" vertical="center" wrapText="1"/>
    </xf>
    <xf numFmtId="0" fontId="0" fillId="0" borderId="27" xfId="0" applyBorder="1"/>
    <xf numFmtId="0" fontId="0" fillId="0" borderId="14" xfId="0" applyBorder="1" applyAlignment="1">
      <alignment horizontal="center"/>
    </xf>
    <xf numFmtId="0" fontId="11" fillId="0" borderId="5" xfId="0" applyFont="1" applyAlignment="1">
      <alignment vertical="center"/>
    </xf>
    <xf numFmtId="0" fontId="2" fillId="0" borderId="5" xfId="0" applyFont="1" applyAlignment="1">
      <alignment vertical="center" wrapText="1"/>
    </xf>
    <xf numFmtId="0" fontId="3" fillId="0" borderId="5" xfId="0" applyFont="1" applyAlignment="1">
      <alignment horizontal="right" vertical="center"/>
    </xf>
    <xf numFmtId="0" fontId="0" fillId="0" borderId="0" xfId="0" applyBorder="1" applyAlignment="1">
      <alignment horizontal="right"/>
    </xf>
    <xf numFmtId="0" fontId="15" fillId="0" borderId="14" xfId="0" applyFont="1" applyBorder="1" applyAlignment="1">
      <alignment horizontal="center"/>
    </xf>
    <xf numFmtId="0" fontId="1" fillId="2" borderId="27" xfId="0" applyFont="1" applyFill="1" applyBorder="1" applyAlignment="1">
      <alignment horizontal="center" vertical="center" wrapText="1"/>
    </xf>
    <xf numFmtId="0" fontId="3" fillId="0" borderId="27" xfId="0" applyFont="1" applyBorder="1"/>
    <xf numFmtId="0" fontId="0" fillId="0" borderId="27" xfId="0" applyBorder="1" applyAlignment="1">
      <alignment wrapText="1"/>
    </xf>
    <xf numFmtId="0" fontId="3" fillId="0" borderId="27" xfId="0" applyFont="1" applyBorder="1" applyAlignment="1">
      <alignment vertical="top"/>
    </xf>
    <xf numFmtId="0" fontId="15" fillId="0" borderId="27" xfId="0" applyFont="1" applyBorder="1" applyAlignment="1">
      <alignment wrapText="1"/>
    </xf>
    <xf numFmtId="0" fontId="10" fillId="3" borderId="27" xfId="0" applyFont="1" applyFill="1" applyBorder="1"/>
    <xf numFmtId="0" fontId="15" fillId="0" borderId="27" xfId="0" applyFont="1" applyBorder="1" applyAlignment="1">
      <alignment horizontal="left" vertical="center" wrapText="1"/>
    </xf>
    <xf numFmtId="0" fontId="2" fillId="2" borderId="8"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8" borderId="2" xfId="0" applyFont="1" applyFill="1" applyBorder="1" applyAlignment="1">
      <alignment horizontal="center" vertical="center" wrapText="1"/>
    </xf>
    <xf numFmtId="0" fontId="0" fillId="0" borderId="3" xfId="0" applyBorder="1"/>
    <xf numFmtId="0" fontId="0" fillId="0" borderId="4" xfId="0" applyBorder="1"/>
    <xf numFmtId="0" fontId="1" fillId="56" borderId="8" xfId="0" applyFont="1" applyFill="1" applyBorder="1" applyAlignment="1">
      <alignment horizontal="center" vertical="center" wrapText="1"/>
    </xf>
    <xf numFmtId="0" fontId="1" fillId="56" borderId="30" xfId="0" applyFont="1" applyFill="1" applyBorder="1" applyAlignment="1">
      <alignment horizontal="center" vertical="center" wrapText="1"/>
    </xf>
    <xf numFmtId="0" fontId="1" fillId="56" borderId="31" xfId="0" applyFont="1" applyFill="1" applyBorder="1" applyAlignment="1">
      <alignment horizontal="center" vertical="center" wrapText="1"/>
    </xf>
    <xf numFmtId="0" fontId="17" fillId="58" borderId="32" xfId="0" applyFont="1" applyFill="1" applyBorder="1" applyAlignment="1">
      <alignment horizontal="center" vertical="center"/>
    </xf>
    <xf numFmtId="0" fontId="17" fillId="58" borderId="33" xfId="0" applyFont="1" applyFill="1" applyBorder="1" applyAlignment="1">
      <alignment horizontal="center" vertical="center"/>
    </xf>
    <xf numFmtId="0" fontId="17" fillId="58" borderId="34" xfId="0" applyFont="1" applyFill="1" applyBorder="1" applyAlignment="1">
      <alignment horizontal="center" vertical="center"/>
    </xf>
    <xf numFmtId="0" fontId="11" fillId="29" borderId="12" xfId="0" applyFont="1" applyFill="1" applyBorder="1" applyAlignment="1">
      <alignment horizontal="left" vertical="center"/>
    </xf>
    <xf numFmtId="0" fontId="11" fillId="29" borderId="29" xfId="0" applyFont="1" applyFill="1" applyBorder="1" applyAlignment="1">
      <alignment horizontal="left" vertical="center"/>
    </xf>
    <xf numFmtId="0" fontId="10" fillId="0" borderId="5" xfId="1" applyFont="1" applyAlignment="1">
      <alignment horizontal="center" vertical="center"/>
    </xf>
    <xf numFmtId="0" fontId="16" fillId="57" borderId="23" xfId="1" applyFont="1" applyFill="1" applyBorder="1" applyAlignment="1">
      <alignment horizontal="center" vertical="center"/>
    </xf>
    <xf numFmtId="0" fontId="16" fillId="57" borderId="22" xfId="1" applyFont="1" applyFill="1" applyBorder="1" applyAlignment="1">
      <alignment horizontal="center" vertical="center"/>
    </xf>
    <xf numFmtId="0" fontId="16" fillId="57" borderId="21" xfId="1" applyFont="1" applyFill="1" applyBorder="1" applyAlignment="1">
      <alignment horizontal="center" vertical="center"/>
    </xf>
    <xf numFmtId="0" fontId="16" fillId="57" borderId="13" xfId="1" applyFont="1" applyFill="1" applyBorder="1" applyAlignment="1">
      <alignment horizontal="center" vertical="center"/>
    </xf>
    <xf numFmtId="0" fontId="16" fillId="57" borderId="12" xfId="1" applyFont="1" applyFill="1" applyBorder="1" applyAlignment="1">
      <alignment horizontal="center" vertical="center"/>
    </xf>
    <xf numFmtId="0" fontId="16" fillId="57" borderId="11" xfId="1" applyFont="1" applyFill="1" applyBorder="1" applyAlignment="1">
      <alignment horizontal="center" vertical="center"/>
    </xf>
    <xf numFmtId="0" fontId="16" fillId="0" borderId="24" xfId="1" applyFont="1" applyBorder="1" applyAlignment="1">
      <alignment horizontal="center"/>
    </xf>
    <xf numFmtId="0" fontId="17" fillId="58" borderId="32" xfId="1" applyFont="1" applyFill="1" applyBorder="1" applyAlignment="1">
      <alignment horizontal="center"/>
    </xf>
    <xf numFmtId="0" fontId="17" fillId="58" borderId="33" xfId="1" applyFont="1" applyFill="1" applyBorder="1" applyAlignment="1">
      <alignment horizontal="center"/>
    </xf>
    <xf numFmtId="0" fontId="17" fillId="58" borderId="34" xfId="1" applyFont="1" applyFill="1" applyBorder="1" applyAlignment="1">
      <alignment horizontal="center"/>
    </xf>
    <xf numFmtId="0" fontId="10" fillId="0" borderId="5" xfId="1" applyFont="1" applyAlignment="1">
      <alignment horizontal="center" vertical="center" wrapText="1"/>
    </xf>
    <xf numFmtId="0" fontId="9" fillId="5" borderId="2" xfId="0" applyFont="1" applyFill="1" applyBorder="1" applyAlignment="1">
      <alignment horizontal="center" vertical="center" wrapText="1"/>
    </xf>
    <xf numFmtId="0" fontId="9" fillId="5" borderId="5" xfId="0" applyFont="1" applyFill="1" applyAlignment="1">
      <alignment horizontal="center" vertical="center" wrapText="1"/>
    </xf>
    <xf numFmtId="0" fontId="0" fillId="0" borderId="5" xfId="0"/>
    <xf numFmtId="0" fontId="1" fillId="30" borderId="5" xfId="0" applyFont="1" applyFill="1" applyAlignment="1">
      <alignment horizontal="center" vertical="center"/>
    </xf>
    <xf numFmtId="0" fontId="1" fillId="31" borderId="5" xfId="0" applyFont="1" applyFill="1" applyAlignment="1">
      <alignment horizontal="center" vertical="center"/>
    </xf>
    <xf numFmtId="0" fontId="4" fillId="2" borderId="2" xfId="0" applyFont="1" applyFill="1" applyBorder="1" applyAlignment="1">
      <alignment horizontal="center" vertical="center" wrapText="1"/>
    </xf>
    <xf numFmtId="0" fontId="1" fillId="2" borderId="2" xfId="0" applyFont="1" applyFill="1" applyBorder="1" applyAlignment="1">
      <alignment horizontal="center" vertical="center" wrapText="1"/>
    </xf>
  </cellXfs>
  <cellStyles count="2">
    <cellStyle name="Normal" xfId="0" builtinId="0"/>
    <cellStyle name="Normal 2" xfId="1" xr:uid="{00000000-0005-0000-0000-000001000000}"/>
  </cellStyles>
  <dxfs count="30">
    <dxf>
      <font>
        <color theme="0"/>
      </font>
      <fill>
        <patternFill>
          <bgColor theme="0"/>
        </patternFill>
      </fill>
      <border>
        <left/>
        <right/>
        <top/>
        <bottom/>
        <vertical/>
        <horizontal/>
      </border>
    </dxf>
    <dxf>
      <font>
        <color theme="0"/>
      </font>
      <fill>
        <patternFill>
          <bgColor theme="0"/>
        </patternFill>
      </fill>
      <border>
        <left/>
        <right/>
        <top/>
        <bottom/>
      </border>
    </dxf>
    <dxf>
      <font>
        <b/>
        <color rgb="FF9C0006"/>
      </font>
      <fill>
        <patternFill>
          <bgColor rgb="FFF4CCCC"/>
        </patternFill>
      </fill>
    </dxf>
    <dxf>
      <font>
        <b/>
        <color rgb="FF006100"/>
      </font>
      <fill>
        <patternFill>
          <bgColor rgb="FFC6EFCE"/>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b/>
        <color rgb="FF7F1D1D"/>
      </font>
      <fill>
        <patternFill>
          <bgColor rgb="FFFCA5A5"/>
        </patternFill>
      </fill>
    </dxf>
    <dxf>
      <font>
        <b/>
        <color rgb="FF9C0006"/>
      </font>
      <fill>
        <patternFill>
          <bgColor rgb="FFF4CCCC"/>
        </patternFill>
      </fill>
    </dxf>
    <dxf>
      <font>
        <color theme="0"/>
      </font>
      <fill>
        <patternFill>
          <bgColor theme="0"/>
        </patternFill>
      </fill>
      <border>
        <left/>
        <right/>
        <top/>
        <bottom/>
        <vertical/>
        <horizontal/>
      </border>
    </dxf>
    <dxf>
      <fill>
        <patternFill>
          <bgColor rgb="FFF4CCCC"/>
        </patternFill>
      </fill>
    </dxf>
  </dxfs>
  <tableStyles count="0" defaultTableStyle="TableStyleMedium2" defaultPivotStyle="PivotStyleLight16"/>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xdr:colOff>
      <xdr:row>4</xdr:row>
      <xdr:rowOff>192770</xdr:rowOff>
    </xdr:from>
    <xdr:to>
      <xdr:col>17</xdr:col>
      <xdr:colOff>38101</xdr:colOff>
      <xdr:row>15</xdr:row>
      <xdr:rowOff>77020</xdr:rowOff>
    </xdr:to>
    <xdr:pic>
      <xdr:nvPicPr>
        <xdr:cNvPr id="4" name="Picture 3">
          <a:extLst>
            <a:ext uri="{FF2B5EF4-FFF2-40B4-BE49-F238E27FC236}">
              <a16:creationId xmlns:a16="http://schemas.microsoft.com/office/drawing/2014/main" id="{4A055778-35E4-0A91-D3FF-F5BF5144FAC8}"/>
            </a:ext>
          </a:extLst>
        </xdr:cNvPr>
        <xdr:cNvPicPr>
          <a:picLocks noChangeAspect="1"/>
        </xdr:cNvPicPr>
      </xdr:nvPicPr>
      <xdr:blipFill>
        <a:blip xmlns:r="http://schemas.openxmlformats.org/officeDocument/2006/relationships" r:embed="rId1"/>
        <a:stretch>
          <a:fillRect/>
        </a:stretch>
      </xdr:blipFill>
      <xdr:spPr>
        <a:xfrm>
          <a:off x="10544176" y="1240520"/>
          <a:ext cx="1085850" cy="242742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2"/>
  <sheetViews>
    <sheetView showGridLines="0" tabSelected="1" workbookViewId="0">
      <selection sqref="A1:B1"/>
    </sheetView>
  </sheetViews>
  <sheetFormatPr defaultRowHeight="15" x14ac:dyDescent="0.25"/>
  <cols>
    <col min="1" max="1" width="14.28515625" bestFit="1" customWidth="1"/>
    <col min="2" max="2" width="201.85546875" customWidth="1"/>
  </cols>
  <sheetData>
    <row r="1" spans="1:6" ht="27.75" customHeight="1" x14ac:dyDescent="0.25">
      <c r="A1" s="189" t="s">
        <v>919</v>
      </c>
      <c r="B1" s="190"/>
      <c r="C1" s="111"/>
      <c r="D1" s="111"/>
      <c r="E1" s="111"/>
      <c r="F1" s="111"/>
    </row>
    <row r="3" spans="1:6" x14ac:dyDescent="0.25">
      <c r="A3" s="182" t="s">
        <v>0</v>
      </c>
      <c r="B3" s="182" t="s">
        <v>1</v>
      </c>
    </row>
    <row r="4" spans="1:6" x14ac:dyDescent="0.25">
      <c r="A4" s="183" t="s">
        <v>2</v>
      </c>
      <c r="B4" s="184" t="s">
        <v>3</v>
      </c>
    </row>
    <row r="5" spans="1:6" x14ac:dyDescent="0.25">
      <c r="A5" s="183" t="s">
        <v>4</v>
      </c>
      <c r="B5" s="184" t="s">
        <v>5</v>
      </c>
    </row>
    <row r="6" spans="1:6" ht="101.25" customHeight="1" x14ac:dyDescent="0.25">
      <c r="A6" s="185" t="s">
        <v>6</v>
      </c>
      <c r="B6" s="188" t="s">
        <v>928</v>
      </c>
    </row>
    <row r="7" spans="1:6" x14ac:dyDescent="0.25">
      <c r="A7" s="183" t="s">
        <v>7</v>
      </c>
      <c r="B7" s="186" t="s">
        <v>921</v>
      </c>
    </row>
    <row r="8" spans="1:6" x14ac:dyDescent="0.25">
      <c r="A8" s="183" t="s">
        <v>8</v>
      </c>
      <c r="B8" s="184" t="s">
        <v>9</v>
      </c>
    </row>
    <row r="9" spans="1:6" x14ac:dyDescent="0.25">
      <c r="A9" s="175"/>
      <c r="B9" s="175"/>
    </row>
    <row r="10" spans="1:6" x14ac:dyDescent="0.25">
      <c r="A10" s="183" t="s">
        <v>10</v>
      </c>
      <c r="B10" s="187"/>
    </row>
    <row r="11" spans="1:6" x14ac:dyDescent="0.25">
      <c r="A11" s="175"/>
      <c r="B11" s="175"/>
    </row>
    <row r="12" spans="1:6" x14ac:dyDescent="0.25">
      <c r="A12" s="183" t="s">
        <v>11</v>
      </c>
      <c r="B12" s="184" t="s">
        <v>12</v>
      </c>
    </row>
  </sheetData>
  <mergeCells count="1">
    <mergeCell ref="A1:B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H21"/>
  <sheetViews>
    <sheetView workbookViewId="0">
      <selection activeCell="J22" sqref="J22"/>
    </sheetView>
  </sheetViews>
  <sheetFormatPr defaultRowHeight="15" x14ac:dyDescent="0.25"/>
  <cols>
    <col min="1" max="1" width="22" customWidth="1"/>
    <col min="2" max="34" width="15" customWidth="1"/>
  </cols>
  <sheetData>
    <row r="1" spans="1:34" x14ac:dyDescent="0.25">
      <c r="A1" s="219" t="s">
        <v>875</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3"/>
    </row>
    <row r="2" spans="1:34" x14ac:dyDescent="0.25">
      <c r="A2" s="1" t="s">
        <v>876</v>
      </c>
      <c r="B2" s="1" t="s">
        <v>877</v>
      </c>
      <c r="C2" s="1" t="s">
        <v>878</v>
      </c>
      <c r="D2" s="1" t="s">
        <v>879</v>
      </c>
      <c r="E2" s="1" t="s">
        <v>880</v>
      </c>
      <c r="F2" s="1" t="s">
        <v>881</v>
      </c>
      <c r="G2" s="1" t="s">
        <v>882</v>
      </c>
      <c r="H2" s="1" t="s">
        <v>883</v>
      </c>
      <c r="I2" s="1" t="s">
        <v>884</v>
      </c>
      <c r="J2" s="1" t="s">
        <v>885</v>
      </c>
      <c r="K2" s="1" t="s">
        <v>886</v>
      </c>
      <c r="L2" s="1" t="s">
        <v>887</v>
      </c>
      <c r="M2" s="1" t="s">
        <v>888</v>
      </c>
      <c r="N2" s="1" t="s">
        <v>889</v>
      </c>
      <c r="O2" s="1" t="s">
        <v>890</v>
      </c>
      <c r="P2" s="1" t="s">
        <v>891</v>
      </c>
      <c r="Q2" s="1" t="s">
        <v>892</v>
      </c>
      <c r="R2" s="1" t="s">
        <v>893</v>
      </c>
      <c r="S2" s="1" t="s">
        <v>894</v>
      </c>
      <c r="T2" s="1" t="s">
        <v>895</v>
      </c>
      <c r="U2" s="1" t="s">
        <v>896</v>
      </c>
      <c r="V2" s="1" t="s">
        <v>897</v>
      </c>
      <c r="W2" s="1" t="s">
        <v>898</v>
      </c>
      <c r="X2" s="1" t="s">
        <v>899</v>
      </c>
      <c r="Y2" s="1" t="s">
        <v>900</v>
      </c>
      <c r="Z2" s="1" t="s">
        <v>901</v>
      </c>
      <c r="AA2" s="1" t="s">
        <v>902</v>
      </c>
      <c r="AB2" s="1" t="s">
        <v>903</v>
      </c>
      <c r="AC2" s="1" t="s">
        <v>904</v>
      </c>
      <c r="AD2" s="1" t="s">
        <v>905</v>
      </c>
      <c r="AE2" s="1" t="s">
        <v>906</v>
      </c>
      <c r="AF2" s="1" t="s">
        <v>321</v>
      </c>
      <c r="AG2" s="1" t="s">
        <v>907</v>
      </c>
      <c r="AH2" s="1" t="s">
        <v>908</v>
      </c>
    </row>
    <row r="3" spans="1:34" x14ac:dyDescent="0.25">
      <c r="A3" s="2">
        <f>Instruktion!B10</f>
        <v>0</v>
      </c>
      <c r="B3" s="2">
        <f>'3. Slutspelsträd'!G9</f>
        <v>0</v>
      </c>
      <c r="C3" s="2">
        <f>'3. Slutspelsträd'!G11</f>
        <v>0</v>
      </c>
      <c r="D3" s="2">
        <f>'3. Slutspelsträd'!G21</f>
        <v>0</v>
      </c>
      <c r="E3" s="2">
        <f>'3. Slutspelsträd'!G23</f>
        <v>0</v>
      </c>
      <c r="F3" s="2">
        <f>'3. Slutspelsträd'!G35</f>
        <v>0</v>
      </c>
      <c r="G3" s="2">
        <f>'3. Slutspelsträd'!G37</f>
        <v>0</v>
      </c>
      <c r="H3" s="2">
        <f>'3. Slutspelsträd'!G47</f>
        <v>0</v>
      </c>
      <c r="I3" s="2">
        <f>'3. Slutspelsträd'!G49</f>
        <v>0</v>
      </c>
      <c r="J3" s="2">
        <f>'3. Slutspelsträd'!AA9</f>
        <v>0</v>
      </c>
      <c r="K3" s="2">
        <f>'3. Slutspelsträd'!AA11</f>
        <v>0</v>
      </c>
      <c r="L3" s="2">
        <f>'3. Slutspelsträd'!AA21</f>
        <v>0</v>
      </c>
      <c r="M3" s="2">
        <f>'3. Slutspelsträd'!AA23</f>
        <v>0</v>
      </c>
      <c r="N3" s="2">
        <f>'3. Slutspelsträd'!AA35</f>
        <v>0</v>
      </c>
      <c r="O3" s="2">
        <f>'3. Slutspelsträd'!AA37</f>
        <v>0</v>
      </c>
      <c r="P3" s="2">
        <f>'3. Slutspelsträd'!AA47</f>
        <v>0</v>
      </c>
      <c r="Q3" s="2">
        <f>'3. Slutspelsträd'!AA49</f>
        <v>0</v>
      </c>
      <c r="R3" s="2">
        <f>'3. Slutspelsträd'!J15</f>
        <v>0</v>
      </c>
      <c r="S3" s="2">
        <f>'3. Slutspelsträd'!J17</f>
        <v>0</v>
      </c>
      <c r="T3" s="2">
        <f>'3. Slutspelsträd'!J41</f>
        <v>0</v>
      </c>
      <c r="U3" s="2">
        <f>'3. Slutspelsträd'!J43</f>
        <v>0</v>
      </c>
      <c r="V3" s="2">
        <f>'3. Slutspelsträd'!X15</f>
        <v>0</v>
      </c>
      <c r="W3" s="2">
        <f>'3. Slutspelsträd'!X17</f>
        <v>0</v>
      </c>
      <c r="X3" s="2">
        <f>'3. Slutspelsträd'!X41</f>
        <v>0</v>
      </c>
      <c r="Y3" s="2">
        <f>'3. Slutspelsträd'!X43</f>
        <v>0</v>
      </c>
      <c r="Z3" s="2">
        <f>'3. Slutspelsträd'!M30</f>
        <v>0</v>
      </c>
      <c r="AA3" s="2">
        <f>'3. Slutspelsträd'!M28</f>
        <v>0</v>
      </c>
      <c r="AB3" s="2">
        <f>'3. Slutspelsträd'!U30</f>
        <v>0</v>
      </c>
      <c r="AC3" s="2">
        <f>'3. Slutspelsträd'!U28</f>
        <v>0</v>
      </c>
      <c r="AD3" s="2">
        <f>'3. Slutspelsträd'!P21</f>
        <v>0</v>
      </c>
      <c r="AE3" s="2">
        <f>'3. Slutspelsträd'!R21</f>
        <v>0</v>
      </c>
      <c r="AF3" s="2">
        <f>'3. Slutspelsträd'!Q19</f>
        <v>0</v>
      </c>
      <c r="AG3" s="2">
        <f>'4. Skyttekung och utslagsfråga'!C4</f>
        <v>0</v>
      </c>
      <c r="AH3" s="2">
        <f>'4. Skyttekung och utslagsfråga'!C6</f>
        <v>0</v>
      </c>
    </row>
    <row r="6" spans="1:34" x14ac:dyDescent="0.25">
      <c r="A6" s="220" t="s">
        <v>909</v>
      </c>
      <c r="B6" s="192"/>
      <c r="C6" s="192"/>
      <c r="D6" s="193"/>
    </row>
    <row r="7" spans="1:34" x14ac:dyDescent="0.25">
      <c r="A7" s="1" t="s">
        <v>15</v>
      </c>
      <c r="B7" s="1" t="s">
        <v>313</v>
      </c>
      <c r="C7" s="1" t="s">
        <v>314</v>
      </c>
      <c r="D7" s="1" t="s">
        <v>315</v>
      </c>
    </row>
    <row r="8" spans="1:34" x14ac:dyDescent="0.25">
      <c r="A8" s="2" t="s">
        <v>21</v>
      </c>
      <c r="B8" s="2" t="str">
        <f>'1. Gruppspel'!B62</f>
        <v/>
      </c>
      <c r="C8" s="2" t="str">
        <f>'1. Gruppspel'!C62</f>
        <v/>
      </c>
      <c r="D8" s="2" t="str">
        <f>'1. Gruppspel'!D62</f>
        <v/>
      </c>
    </row>
    <row r="9" spans="1:34" x14ac:dyDescent="0.25">
      <c r="A9" s="2" t="s">
        <v>26</v>
      </c>
      <c r="B9" s="2" t="str">
        <f>'1. Gruppspel'!B63</f>
        <v/>
      </c>
      <c r="C9" s="2" t="str">
        <f>'1. Gruppspel'!C63</f>
        <v/>
      </c>
      <c r="D9" s="2" t="str">
        <f>'1. Gruppspel'!D63</f>
        <v/>
      </c>
    </row>
    <row r="10" spans="1:34" x14ac:dyDescent="0.25">
      <c r="A10" s="2" t="s">
        <v>29</v>
      </c>
      <c r="B10" s="2" t="str">
        <f>'1. Gruppspel'!B64</f>
        <v/>
      </c>
      <c r="C10" s="2" t="str">
        <f>'1. Gruppspel'!C64</f>
        <v/>
      </c>
      <c r="D10" s="2" t="str">
        <f>'1. Gruppspel'!D64</f>
        <v/>
      </c>
    </row>
    <row r="11" spans="1:34" x14ac:dyDescent="0.25">
      <c r="A11" s="2" t="s">
        <v>31</v>
      </c>
      <c r="B11" s="2" t="str">
        <f>'1. Gruppspel'!B65</f>
        <v/>
      </c>
      <c r="C11" s="2" t="str">
        <f>'1. Gruppspel'!C65</f>
        <v/>
      </c>
      <c r="D11" s="2" t="str">
        <f>'1. Gruppspel'!D65</f>
        <v/>
      </c>
    </row>
    <row r="12" spans="1:34" x14ac:dyDescent="0.25">
      <c r="A12" s="2" t="s">
        <v>34</v>
      </c>
      <c r="B12" s="2" t="str">
        <f>'1. Gruppspel'!B66</f>
        <v/>
      </c>
      <c r="C12" s="2" t="str">
        <f>'1. Gruppspel'!C66</f>
        <v/>
      </c>
      <c r="D12" s="2" t="str">
        <f>'1. Gruppspel'!D66</f>
        <v/>
      </c>
    </row>
    <row r="13" spans="1:34" x14ac:dyDescent="0.25">
      <c r="A13" s="2" t="s">
        <v>37</v>
      </c>
      <c r="B13" s="2" t="str">
        <f>'1. Gruppspel'!B67</f>
        <v/>
      </c>
      <c r="C13" s="2" t="str">
        <f>'1. Gruppspel'!C67</f>
        <v/>
      </c>
      <c r="D13" s="2" t="str">
        <f>'1. Gruppspel'!D67</f>
        <v/>
      </c>
    </row>
    <row r="14" spans="1:34" x14ac:dyDescent="0.25">
      <c r="A14" s="2" t="s">
        <v>40</v>
      </c>
      <c r="B14" s="2" t="str">
        <f>'1. Gruppspel'!B68</f>
        <v/>
      </c>
      <c r="C14" s="2" t="str">
        <f>'1. Gruppspel'!C68</f>
        <v/>
      </c>
      <c r="D14" s="2" t="str">
        <f>'1. Gruppspel'!D68</f>
        <v/>
      </c>
    </row>
    <row r="15" spans="1:34" x14ac:dyDescent="0.25">
      <c r="A15" s="2" t="s">
        <v>43</v>
      </c>
      <c r="B15" s="2" t="str">
        <f>'1. Gruppspel'!B69</f>
        <v/>
      </c>
      <c r="C15" s="2" t="str">
        <f>'1. Gruppspel'!C69</f>
        <v/>
      </c>
      <c r="D15" s="2" t="str">
        <f>'1. Gruppspel'!D69</f>
        <v/>
      </c>
    </row>
    <row r="16" spans="1:34" x14ac:dyDescent="0.25">
      <c r="A16" s="2" t="s">
        <v>46</v>
      </c>
      <c r="B16" s="2" t="str">
        <f>'1. Gruppspel'!B70</f>
        <v/>
      </c>
      <c r="C16" s="2" t="str">
        <f>'1. Gruppspel'!C70</f>
        <v/>
      </c>
      <c r="D16" s="2" t="str">
        <f>'1. Gruppspel'!D70</f>
        <v/>
      </c>
    </row>
    <row r="17" spans="1:4" x14ac:dyDescent="0.25">
      <c r="A17" s="2" t="s">
        <v>49</v>
      </c>
      <c r="B17" s="2" t="str">
        <f>'1. Gruppspel'!B71</f>
        <v/>
      </c>
      <c r="C17" s="2" t="str">
        <f>'1. Gruppspel'!C71</f>
        <v/>
      </c>
      <c r="D17" s="2" t="str">
        <f>'1. Gruppspel'!D71</f>
        <v/>
      </c>
    </row>
    <row r="18" spans="1:4" x14ac:dyDescent="0.25">
      <c r="A18" s="2" t="s">
        <v>52</v>
      </c>
      <c r="B18" s="2" t="str">
        <f>'1. Gruppspel'!B72</f>
        <v/>
      </c>
      <c r="C18" s="2" t="str">
        <f>'1. Gruppspel'!C72</f>
        <v/>
      </c>
      <c r="D18" s="2" t="str">
        <f>'1. Gruppspel'!D72</f>
        <v/>
      </c>
    </row>
    <row r="19" spans="1:4" x14ac:dyDescent="0.25">
      <c r="A19" s="2" t="s">
        <v>55</v>
      </c>
      <c r="B19" s="2" t="str">
        <f>'1. Gruppspel'!B73</f>
        <v/>
      </c>
      <c r="C19" s="2" t="str">
        <f>'1. Gruppspel'!C73</f>
        <v/>
      </c>
      <c r="D19" s="2" t="str">
        <f>'1. Gruppspel'!D73</f>
        <v/>
      </c>
    </row>
    <row r="21" spans="1:4" ht="60" x14ac:dyDescent="0.25">
      <c r="A21" s="5" t="s">
        <v>910</v>
      </c>
      <c r="B21" s="6" t="s">
        <v>911</v>
      </c>
    </row>
  </sheetData>
  <mergeCells count="2">
    <mergeCell ref="A1:AH1"/>
    <mergeCell ref="A6:D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01"/>
  <sheetViews>
    <sheetView showGridLines="0" workbookViewId="0">
      <selection activeCell="C14" sqref="C14"/>
    </sheetView>
  </sheetViews>
  <sheetFormatPr defaultRowHeight="15" x14ac:dyDescent="0.25"/>
  <cols>
    <col min="1" max="1" width="9" customWidth="1"/>
    <col min="2" max="5" width="24" customWidth="1"/>
    <col min="6" max="6" width="18" customWidth="1"/>
    <col min="7" max="7" width="58" customWidth="1"/>
    <col min="8" max="11" width="0.140625" customWidth="1"/>
  </cols>
  <sheetData>
    <row r="1" spans="1:11" ht="30" customHeight="1" x14ac:dyDescent="0.25">
      <c r="A1" s="191" t="s">
        <v>293</v>
      </c>
      <c r="B1" s="192"/>
      <c r="C1" s="192"/>
      <c r="D1" s="192"/>
      <c r="E1" s="192"/>
      <c r="F1" s="193"/>
      <c r="G1" s="85"/>
      <c r="H1" s="34"/>
      <c r="I1" s="34"/>
      <c r="J1" s="34"/>
    </row>
    <row r="2" spans="1:11" ht="27.95" customHeight="1" x14ac:dyDescent="0.25">
      <c r="A2" s="200" t="s">
        <v>929</v>
      </c>
      <c r="B2" s="200"/>
      <c r="C2" s="200"/>
      <c r="D2" s="200"/>
      <c r="E2" s="200"/>
      <c r="F2" s="200"/>
      <c r="G2" s="200"/>
      <c r="H2" s="54"/>
      <c r="I2" s="54"/>
    </row>
    <row r="3" spans="1:11" ht="30" customHeight="1" x14ac:dyDescent="0.25">
      <c r="A3" s="151" t="s">
        <v>15</v>
      </c>
      <c r="B3" s="151" t="s">
        <v>294</v>
      </c>
      <c r="C3" s="151" t="s">
        <v>295</v>
      </c>
      <c r="D3" s="151" t="s">
        <v>296</v>
      </c>
      <c r="E3" s="151" t="s">
        <v>297</v>
      </c>
      <c r="F3" s="151" t="s">
        <v>298</v>
      </c>
      <c r="G3" s="152" t="s">
        <v>299</v>
      </c>
      <c r="H3" s="82"/>
      <c r="I3" s="82"/>
      <c r="J3" s="82"/>
      <c r="K3" s="82"/>
    </row>
    <row r="4" spans="1:11" x14ac:dyDescent="0.25">
      <c r="A4" s="153" t="s">
        <v>21</v>
      </c>
      <c r="B4" s="154"/>
      <c r="C4" s="154"/>
      <c r="D4" s="154"/>
      <c r="E4" s="155" t="str">
        <f>IF(COUNTBLANK(B4:D4)&gt;0,"",IF(COUNTIF(B4:D4,"Mexiko")=0,"Mexiko",IF(COUNTIF(B4:D4,"Tjeckien")=0,"Tjeckien",IF(COUNTIF(B4:D4,"Sydafrika")=0,"Sydafrika",IF(COUNTIF(B4:D4,"Sydkorea")=0,"Sydkorea","")))))</f>
        <v/>
      </c>
      <c r="F4" s="156" t="str">
        <f t="shared" ref="F4:F15" si="0">IF(COUNTBLANK(B4:D4)&gt;0,"Saknas val",IF(SUMPRODUCT(COUNTIF(B4:D4,B4:D4))=3,"OK","Dublett"))</f>
        <v>Saknas val</v>
      </c>
      <c r="G4" s="157" t="s">
        <v>300</v>
      </c>
      <c r="H4" s="83"/>
      <c r="I4" s="83"/>
      <c r="J4" s="84"/>
      <c r="K4" s="84"/>
    </row>
    <row r="5" spans="1:11" x14ac:dyDescent="0.25">
      <c r="A5" s="158" t="s">
        <v>26</v>
      </c>
      <c r="B5" s="154"/>
      <c r="C5" s="154"/>
      <c r="D5" s="154"/>
      <c r="E5" s="155" t="str">
        <f>IF(COUNTBLANK(B5:D5)&gt;0,"",IF(COUNTIF(B5:D5,"Kanada")=0,"Kanada",IF(COUNTIF(B5:D5,"Bosnien och Hercegovina")=0,"Bosnien och Hercegovina",IF(COUNTIF(B5:D5,"Qatar")=0,"Qatar",IF(COUNTIF(B5:D5,"Schweiz")=0,"Schweiz","")))))</f>
        <v/>
      </c>
      <c r="F5" s="156" t="str">
        <f t="shared" si="0"/>
        <v>Saknas val</v>
      </c>
      <c r="G5" s="159" t="s">
        <v>301</v>
      </c>
      <c r="H5" s="83"/>
      <c r="I5" s="83"/>
      <c r="J5" s="84"/>
      <c r="K5" s="84"/>
    </row>
    <row r="6" spans="1:11" x14ac:dyDescent="0.25">
      <c r="A6" s="160" t="s">
        <v>29</v>
      </c>
      <c r="B6" s="154"/>
      <c r="C6" s="154"/>
      <c r="D6" s="154"/>
      <c r="E6" s="155" t="str">
        <f>IF(COUNTBLANK(B6:D6)&gt;0,"",IF(COUNTIF(B6:D6,"Brasilien")=0,"Brasilien",IF(COUNTIF(B6:D6,"Haiti")=0,"Haiti",IF(COUNTIF(B6:D6,"Marocko")=0,"Marocko",IF(COUNTIF(B6:D6,"Skottland")=0,"Skottland","")))))</f>
        <v/>
      </c>
      <c r="F6" s="156" t="str">
        <f t="shared" si="0"/>
        <v>Saknas val</v>
      </c>
      <c r="G6" s="161" t="s">
        <v>302</v>
      </c>
      <c r="H6" s="84"/>
      <c r="I6" s="84"/>
      <c r="J6" s="84"/>
      <c r="K6" s="84"/>
    </row>
    <row r="7" spans="1:11" x14ac:dyDescent="0.25">
      <c r="A7" s="162" t="s">
        <v>31</v>
      </c>
      <c r="B7" s="154"/>
      <c r="C7" s="154"/>
      <c r="D7" s="154"/>
      <c r="E7" s="155" t="str">
        <f>IF(COUNTBLANK(B7:D7)&gt;0,"",IF(COUNTIF(B7:D7,"USA")=0,"USA",IF(COUNTIF(B7:D7,"Australien")=0,"Australien",IF(COUNTIF(B7:D7,"Paraguay")=0,"Paraguay",IF(COUNTIF(B7:D7,"Turkiet")=0,"Turkiet","")))))</f>
        <v/>
      </c>
      <c r="F7" s="156" t="str">
        <f t="shared" si="0"/>
        <v>Saknas val</v>
      </c>
      <c r="G7" s="163" t="s">
        <v>303</v>
      </c>
      <c r="H7" s="84"/>
      <c r="I7" s="84"/>
      <c r="J7" s="84"/>
      <c r="K7" s="84"/>
    </row>
    <row r="8" spans="1:11" x14ac:dyDescent="0.25">
      <c r="A8" s="164" t="s">
        <v>34</v>
      </c>
      <c r="B8" s="154"/>
      <c r="C8" s="154"/>
      <c r="D8" s="154"/>
      <c r="E8" s="155" t="str">
        <f>IF(COUNTBLANK(B8:D8)&gt;0,"",IF(COUNTIF(B8:D8,"Curaçao")=0,"Curaçao",IF(COUNTIF(B8:D8,"Ecuador")=0,"Ecuador",IF(COUNTIF(B8:D8,"Tyskland")=0,"Tyskland",IF(COUNTIF(B8:D8,"Elfenbenskusten")=0,"Elfenbenskusten","")))))</f>
        <v/>
      </c>
      <c r="F8" s="156" t="str">
        <f t="shared" si="0"/>
        <v>Saknas val</v>
      </c>
      <c r="G8" s="165" t="s">
        <v>304</v>
      </c>
      <c r="H8" s="84"/>
      <c r="I8" s="84"/>
      <c r="J8" s="84"/>
      <c r="K8" s="84"/>
    </row>
    <row r="9" spans="1:11" x14ac:dyDescent="0.25">
      <c r="A9" s="166" t="s">
        <v>37</v>
      </c>
      <c r="B9" s="154"/>
      <c r="C9" s="154"/>
      <c r="D9" s="154"/>
      <c r="E9" s="155" t="str">
        <f>IF(COUNTBLANK(B9:D9)&gt;0,"",IF(COUNTIF(B9:D9,"Nederländerna")=0,"Nederländerna",IF(COUNTIF(B9:D9,"Japan")=0,"Japan",IF(COUNTIF(B9:D9,"Sverige")=0,"Sverige",IF(COUNTIF(B9:D9,"Tunisien")=0,"Tunisien","")))))</f>
        <v/>
      </c>
      <c r="F9" s="156" t="str">
        <f t="shared" si="0"/>
        <v>Saknas val</v>
      </c>
      <c r="G9" s="167" t="s">
        <v>305</v>
      </c>
      <c r="H9" s="84"/>
      <c r="I9" s="84"/>
      <c r="J9" s="84"/>
      <c r="K9" s="84"/>
    </row>
    <row r="10" spans="1:11" x14ac:dyDescent="0.25">
      <c r="A10" s="168" t="s">
        <v>40</v>
      </c>
      <c r="B10" s="154"/>
      <c r="C10" s="154"/>
      <c r="D10" s="154"/>
      <c r="E10" s="155" t="str">
        <f>IF(COUNTBLANK(B10:D10)&gt;0,"",IF(COUNTIF(B10:D10,"Belgien")=0,"Belgien",IF(COUNTIF(B10:D10,"Egypten")=0,"Egypten",IF(COUNTIF(B10:D10,"Iran")=0,"Iran",IF(COUNTIF(B10:D10,"Nya Zeeland")=0,"Nya Zeeland","")))))</f>
        <v/>
      </c>
      <c r="F10" s="156" t="str">
        <f t="shared" si="0"/>
        <v>Saknas val</v>
      </c>
      <c r="G10" s="169" t="s">
        <v>306</v>
      </c>
      <c r="H10" s="84"/>
      <c r="I10" s="84"/>
      <c r="J10" s="84"/>
      <c r="K10" s="84"/>
    </row>
    <row r="11" spans="1:11" x14ac:dyDescent="0.25">
      <c r="A11" s="170" t="s">
        <v>43</v>
      </c>
      <c r="B11" s="154"/>
      <c r="C11" s="154"/>
      <c r="D11" s="154"/>
      <c r="E11" s="155" t="str">
        <f>IF(COUNTBLANK(B11:D11)&gt;0,"",IF(COUNTIF(B11:D11,"Kap Verde")=0,"Kap Verde",IF(COUNTIF(B11:D11,"Saudiarabien")=0,"Saudiarabien",IF(COUNTIF(B11:D11,"Spanien")=0,"Spanien",IF(COUNTIF(B11:D11,"Uruguay")=0,"Uruguay","")))))</f>
        <v/>
      </c>
      <c r="F11" s="156" t="str">
        <f t="shared" si="0"/>
        <v>Saknas val</v>
      </c>
      <c r="G11" s="157" t="s">
        <v>307</v>
      </c>
      <c r="H11" s="84"/>
      <c r="I11" s="84"/>
      <c r="J11" s="84"/>
      <c r="K11" s="84"/>
    </row>
    <row r="12" spans="1:11" x14ac:dyDescent="0.25">
      <c r="A12" s="171" t="s">
        <v>46</v>
      </c>
      <c r="B12" s="154"/>
      <c r="C12" s="154"/>
      <c r="D12" s="154"/>
      <c r="E12" s="155" t="str">
        <f>IF(COUNTBLANK(B12:D12)&gt;0,"",IF(COUNTIF(B12:D12,"Frankrike")=0,"Frankrike",IF(COUNTIF(B12:D12,"Norge")=0,"Norge",IF(COUNTIF(B12:D12,"Senegal")=0,"Senegal",IF(COUNTIF(B12:D12,"Irak")=0,"Irak","")))))</f>
        <v/>
      </c>
      <c r="F12" s="156" t="str">
        <f t="shared" si="0"/>
        <v>Saknas val</v>
      </c>
      <c r="G12" s="159" t="s">
        <v>308</v>
      </c>
      <c r="H12" s="84"/>
      <c r="I12" s="84"/>
      <c r="J12" s="84"/>
      <c r="K12" s="84"/>
    </row>
    <row r="13" spans="1:11" x14ac:dyDescent="0.25">
      <c r="A13" s="172" t="s">
        <v>49</v>
      </c>
      <c r="B13" s="154"/>
      <c r="C13" s="154"/>
      <c r="D13" s="154"/>
      <c r="E13" s="155" t="str">
        <f>IF(COUNTBLANK(B13:D13)&gt;0,"",IF(COUNTIF(B13:D13,"Algeriet")=0,"Algeriet",IF(COUNTIF(B13:D13,"Argentina")=0,"Argentina",IF(COUNTIF(B13:D13,"Österrike")=0,"Österrike",IF(COUNTIF(B13:D13,"Jordanien")=0,"Jordanien","")))))</f>
        <v/>
      </c>
      <c r="F13" s="156" t="str">
        <f t="shared" si="0"/>
        <v>Saknas val</v>
      </c>
      <c r="G13" s="161" t="s">
        <v>309</v>
      </c>
      <c r="H13" s="84"/>
      <c r="I13" s="84"/>
      <c r="J13" s="84"/>
      <c r="K13" s="84"/>
    </row>
    <row r="14" spans="1:11" x14ac:dyDescent="0.25">
      <c r="A14" s="173" t="s">
        <v>52</v>
      </c>
      <c r="B14" s="154"/>
      <c r="C14" s="154"/>
      <c r="D14" s="154"/>
      <c r="E14" s="155" t="str">
        <f>IF(COUNTBLANK(B14:D14)&gt;0,"",IF(COUNTIF(B14:D14,"Colombia")=0,"Colombia",IF(COUNTIF(B14:D14,"DR Kongo")=0,"DR Kongo",IF(COUNTIF(B14:D14,"Portugal")=0,"Portugal",IF(COUNTIF(B14:D14,"Uzbekistan")=0,"Uzbekistan","")))))</f>
        <v/>
      </c>
      <c r="F14" s="156" t="str">
        <f t="shared" si="0"/>
        <v>Saknas val</v>
      </c>
      <c r="G14" s="163" t="s">
        <v>310</v>
      </c>
      <c r="H14" s="84"/>
      <c r="I14" s="84"/>
      <c r="J14" s="84"/>
      <c r="K14" s="84"/>
    </row>
    <row r="15" spans="1:11" x14ac:dyDescent="0.25">
      <c r="A15" s="174" t="s">
        <v>55</v>
      </c>
      <c r="B15" s="154"/>
      <c r="C15" s="154"/>
      <c r="D15" s="154"/>
      <c r="E15" s="155" t="str">
        <f>IF(COUNTBLANK(B15:D15)&gt;0,"",IF(COUNTIF(B15:D15,"Kroatien")=0,"Kroatien",IF(COUNTIF(B15:D15,"England")=0,"England",IF(COUNTIF(B15:D15,"Ghana")=0,"Ghana",IF(COUNTIF(B15:D15,"Panama")=0,"Panama","")))))</f>
        <v/>
      </c>
      <c r="F15" s="156" t="str">
        <f t="shared" si="0"/>
        <v>Saknas val</v>
      </c>
      <c r="G15" s="165" t="s">
        <v>311</v>
      </c>
      <c r="H15" s="84"/>
      <c r="I15" s="84"/>
      <c r="J15" s="84"/>
      <c r="K15" s="84"/>
    </row>
    <row r="16" spans="1:11" ht="0.2" customHeight="1" x14ac:dyDescent="0.25">
      <c r="A16" s="148"/>
      <c r="B16" s="149"/>
      <c r="C16" s="148"/>
      <c r="D16" s="150"/>
      <c r="E16" s="150"/>
      <c r="F16" s="148"/>
      <c r="G16" s="112"/>
    </row>
    <row r="17" spans="1:7" ht="0.2" customHeight="1" x14ac:dyDescent="0.25">
      <c r="A17" s="87"/>
      <c r="B17" s="88"/>
      <c r="C17" s="87"/>
      <c r="D17" s="89"/>
      <c r="E17" s="89"/>
      <c r="F17" s="87"/>
      <c r="G17" s="90"/>
    </row>
    <row r="18" spans="1:7" ht="0.2" customHeight="1" x14ac:dyDescent="0.25">
      <c r="A18" s="87"/>
      <c r="B18" s="88"/>
      <c r="C18" s="87"/>
      <c r="D18" s="89"/>
      <c r="E18" s="89"/>
      <c r="F18" s="87"/>
      <c r="G18" s="90"/>
    </row>
    <row r="19" spans="1:7" ht="0.2" customHeight="1" x14ac:dyDescent="0.25">
      <c r="A19" s="87"/>
      <c r="B19" s="88"/>
      <c r="C19" s="87"/>
      <c r="D19" s="89"/>
      <c r="E19" s="89"/>
      <c r="F19" s="87"/>
      <c r="G19" s="90"/>
    </row>
    <row r="20" spans="1:7" ht="0.2" customHeight="1" x14ac:dyDescent="0.25">
      <c r="A20" s="87"/>
      <c r="B20" s="88"/>
      <c r="C20" s="87"/>
      <c r="D20" s="89"/>
      <c r="E20" s="89"/>
      <c r="F20" s="87"/>
      <c r="G20" s="90"/>
    </row>
    <row r="21" spans="1:7" ht="0.2" customHeight="1" x14ac:dyDescent="0.25">
      <c r="A21" s="87"/>
      <c r="B21" s="88"/>
      <c r="C21" s="87"/>
      <c r="D21" s="89"/>
      <c r="E21" s="89"/>
      <c r="F21" s="87"/>
      <c r="G21" s="90"/>
    </row>
    <row r="22" spans="1:7" ht="0.2" customHeight="1" x14ac:dyDescent="0.25">
      <c r="A22" s="87"/>
      <c r="B22" s="88"/>
      <c r="C22" s="87"/>
      <c r="D22" s="89"/>
      <c r="E22" s="89"/>
      <c r="F22" s="87"/>
      <c r="G22" s="90"/>
    </row>
    <row r="23" spans="1:7" ht="0.2" customHeight="1" x14ac:dyDescent="0.25">
      <c r="A23" s="87"/>
      <c r="B23" s="88"/>
      <c r="C23" s="87"/>
      <c r="D23" s="89"/>
      <c r="E23" s="89"/>
      <c r="F23" s="87"/>
      <c r="G23" s="90"/>
    </row>
    <row r="24" spans="1:7" ht="0.2" customHeight="1" x14ac:dyDescent="0.25">
      <c r="A24" s="87"/>
      <c r="B24" s="88"/>
      <c r="C24" s="87"/>
      <c r="D24" s="89"/>
      <c r="E24" s="89"/>
      <c r="F24" s="87"/>
      <c r="G24" s="90"/>
    </row>
    <row r="25" spans="1:7" ht="0.2" customHeight="1" x14ac:dyDescent="0.25">
      <c r="A25" s="87"/>
      <c r="B25" s="88"/>
      <c r="C25" s="87"/>
      <c r="D25" s="89"/>
      <c r="E25" s="89"/>
      <c r="F25" s="87"/>
      <c r="G25" s="90"/>
    </row>
    <row r="26" spans="1:7" ht="0.2" customHeight="1" x14ac:dyDescent="0.25">
      <c r="A26" s="87"/>
      <c r="B26" s="88"/>
      <c r="C26" s="87"/>
      <c r="D26" s="89"/>
      <c r="E26" s="89"/>
      <c r="F26" s="87"/>
      <c r="G26" s="90"/>
    </row>
    <row r="27" spans="1:7" ht="0.2" customHeight="1" x14ac:dyDescent="0.25">
      <c r="A27" s="87"/>
      <c r="B27" s="88"/>
      <c r="C27" s="87"/>
      <c r="D27" s="89"/>
      <c r="E27" s="89"/>
      <c r="F27" s="87"/>
      <c r="G27" s="90"/>
    </row>
    <row r="28" spans="1:7" ht="0.2" customHeight="1" x14ac:dyDescent="0.25">
      <c r="A28" s="87"/>
      <c r="B28" s="88"/>
      <c r="C28" s="87"/>
      <c r="D28" s="89"/>
      <c r="E28" s="89"/>
      <c r="F28" s="87"/>
      <c r="G28" s="90"/>
    </row>
    <row r="29" spans="1:7" ht="0.2" customHeight="1" x14ac:dyDescent="0.25">
      <c r="A29" s="87"/>
      <c r="B29" s="88"/>
      <c r="C29" s="87"/>
      <c r="D29" s="89"/>
      <c r="E29" s="89"/>
      <c r="F29" s="87"/>
      <c r="G29" s="90"/>
    </row>
    <row r="30" spans="1:7" ht="0.2" customHeight="1" x14ac:dyDescent="0.25">
      <c r="A30" s="87"/>
      <c r="B30" s="88"/>
      <c r="C30" s="87"/>
      <c r="D30" s="89"/>
      <c r="E30" s="89"/>
      <c r="F30" s="87"/>
      <c r="G30" s="90"/>
    </row>
    <row r="31" spans="1:7" ht="0.2" customHeight="1" x14ac:dyDescent="0.25">
      <c r="A31" s="87"/>
      <c r="B31" s="88"/>
      <c r="C31" s="87"/>
      <c r="D31" s="89"/>
      <c r="E31" s="89"/>
      <c r="F31" s="87"/>
      <c r="G31" s="90"/>
    </row>
    <row r="32" spans="1:7" ht="0.2" customHeight="1" x14ac:dyDescent="0.25">
      <c r="A32" s="87"/>
      <c r="B32" s="88"/>
      <c r="C32" s="87"/>
      <c r="D32" s="89"/>
      <c r="E32" s="89"/>
      <c r="F32" s="87"/>
      <c r="G32" s="90"/>
    </row>
    <row r="33" spans="1:7" ht="0.2" customHeight="1" x14ac:dyDescent="0.25">
      <c r="A33" s="87"/>
      <c r="B33" s="88"/>
      <c r="C33" s="87"/>
      <c r="D33" s="89"/>
      <c r="E33" s="89"/>
      <c r="F33" s="87"/>
      <c r="G33" s="90"/>
    </row>
    <row r="34" spans="1:7" ht="0.2" customHeight="1" x14ac:dyDescent="0.25">
      <c r="A34" s="87"/>
      <c r="B34" s="88"/>
      <c r="C34" s="87"/>
      <c r="D34" s="89"/>
      <c r="E34" s="89"/>
      <c r="F34" s="87"/>
      <c r="G34" s="90"/>
    </row>
    <row r="35" spans="1:7" ht="0.2" customHeight="1" x14ac:dyDescent="0.25">
      <c r="A35" s="87"/>
      <c r="B35" s="88"/>
      <c r="C35" s="87"/>
      <c r="D35" s="89"/>
      <c r="E35" s="89"/>
      <c r="F35" s="87"/>
      <c r="G35" s="90"/>
    </row>
    <row r="36" spans="1:7" ht="0.2" customHeight="1" x14ac:dyDescent="0.25">
      <c r="A36" s="87"/>
      <c r="B36" s="88"/>
      <c r="C36" s="87"/>
      <c r="D36" s="89"/>
      <c r="E36" s="89"/>
      <c r="F36" s="87"/>
      <c r="G36" s="90"/>
    </row>
    <row r="37" spans="1:7" ht="0.2" customHeight="1" x14ac:dyDescent="0.25">
      <c r="A37" s="87"/>
      <c r="B37" s="88"/>
      <c r="C37" s="87"/>
      <c r="D37" s="89"/>
      <c r="E37" s="89"/>
      <c r="F37" s="87"/>
      <c r="G37" s="90"/>
    </row>
    <row r="38" spans="1:7" ht="0.2" customHeight="1" x14ac:dyDescent="0.25">
      <c r="A38" s="87"/>
      <c r="B38" s="88"/>
      <c r="C38" s="87"/>
      <c r="D38" s="89"/>
      <c r="E38" s="89"/>
      <c r="F38" s="87"/>
      <c r="G38" s="90"/>
    </row>
    <row r="39" spans="1:7" ht="0.2" customHeight="1" x14ac:dyDescent="0.25">
      <c r="A39" s="87"/>
      <c r="B39" s="88"/>
      <c r="C39" s="87"/>
      <c r="D39" s="89"/>
      <c r="E39" s="89"/>
      <c r="F39" s="87"/>
      <c r="G39" s="90"/>
    </row>
    <row r="40" spans="1:7" ht="0.2" customHeight="1" x14ac:dyDescent="0.25">
      <c r="A40" s="87"/>
      <c r="B40" s="88"/>
      <c r="C40" s="87"/>
      <c r="D40" s="89"/>
      <c r="E40" s="89"/>
      <c r="F40" s="87"/>
      <c r="G40" s="90"/>
    </row>
    <row r="41" spans="1:7" ht="0.2" customHeight="1" x14ac:dyDescent="0.25">
      <c r="A41" s="87"/>
      <c r="B41" s="88"/>
      <c r="C41" s="87"/>
      <c r="D41" s="89"/>
      <c r="E41" s="89"/>
      <c r="F41" s="87"/>
      <c r="G41" s="90"/>
    </row>
    <row r="42" spans="1:7" ht="0.2" customHeight="1" x14ac:dyDescent="0.25">
      <c r="A42" s="87"/>
      <c r="B42" s="88"/>
      <c r="C42" s="87"/>
      <c r="D42" s="89"/>
      <c r="E42" s="89"/>
      <c r="F42" s="87"/>
      <c r="G42" s="90"/>
    </row>
    <row r="43" spans="1:7" ht="0.2" customHeight="1" x14ac:dyDescent="0.25">
      <c r="A43" s="87"/>
      <c r="B43" s="88"/>
      <c r="C43" s="87"/>
      <c r="D43" s="89"/>
      <c r="E43" s="89"/>
      <c r="F43" s="87"/>
      <c r="G43" s="90"/>
    </row>
    <row r="44" spans="1:7" ht="0.2" customHeight="1" x14ac:dyDescent="0.25">
      <c r="A44" s="87"/>
      <c r="B44" s="88"/>
      <c r="C44" s="87"/>
      <c r="D44" s="89"/>
      <c r="E44" s="89"/>
      <c r="F44" s="87"/>
      <c r="G44" s="90"/>
    </row>
    <row r="45" spans="1:7" ht="0.2" customHeight="1" x14ac:dyDescent="0.25">
      <c r="A45" s="87"/>
      <c r="B45" s="88"/>
      <c r="C45" s="87"/>
      <c r="D45" s="89"/>
      <c r="E45" s="89"/>
      <c r="F45" s="87"/>
      <c r="G45" s="90"/>
    </row>
    <row r="46" spans="1:7" ht="0.2" customHeight="1" x14ac:dyDescent="0.25">
      <c r="A46" s="87"/>
      <c r="B46" s="88"/>
      <c r="C46" s="87"/>
      <c r="D46" s="89"/>
      <c r="E46" s="89"/>
      <c r="F46" s="87"/>
      <c r="G46" s="90"/>
    </row>
    <row r="47" spans="1:7" ht="0.2" customHeight="1" x14ac:dyDescent="0.25">
      <c r="A47" s="87"/>
      <c r="B47" s="88"/>
      <c r="C47" s="87"/>
      <c r="D47" s="89"/>
      <c r="E47" s="89"/>
      <c r="F47" s="87"/>
      <c r="G47" s="90"/>
    </row>
    <row r="48" spans="1:7" ht="0.2" customHeight="1" x14ac:dyDescent="0.25">
      <c r="A48" s="87"/>
      <c r="B48" s="88"/>
      <c r="C48" s="87"/>
      <c r="D48" s="89"/>
      <c r="E48" s="89"/>
      <c r="F48" s="87"/>
      <c r="G48" s="90"/>
    </row>
    <row r="49" spans="1:7" ht="0.2" customHeight="1" x14ac:dyDescent="0.25">
      <c r="A49" s="87"/>
      <c r="B49" s="88"/>
      <c r="C49" s="87"/>
      <c r="D49" s="89"/>
      <c r="E49" s="89"/>
      <c r="F49" s="87"/>
      <c r="G49" s="90"/>
    </row>
    <row r="50" spans="1:7" ht="0.2" customHeight="1" x14ac:dyDescent="0.25">
      <c r="A50" s="87"/>
      <c r="B50" s="88"/>
      <c r="C50" s="87"/>
      <c r="D50" s="89"/>
      <c r="E50" s="89"/>
      <c r="F50" s="87"/>
      <c r="G50" s="90"/>
    </row>
    <row r="51" spans="1:7" ht="0.2" customHeight="1" x14ac:dyDescent="0.25">
      <c r="A51" s="87"/>
      <c r="B51" s="88"/>
      <c r="C51" s="87"/>
      <c r="D51" s="89"/>
      <c r="E51" s="89"/>
      <c r="F51" s="87"/>
      <c r="G51" s="90"/>
    </row>
    <row r="52" spans="1:7" ht="0.2" customHeight="1" x14ac:dyDescent="0.25">
      <c r="A52" s="90"/>
      <c r="B52" s="90"/>
      <c r="C52" s="90"/>
      <c r="D52" s="90"/>
      <c r="E52" s="90"/>
      <c r="F52" s="90"/>
      <c r="G52" s="90"/>
    </row>
    <row r="53" spans="1:7" ht="0.2" customHeight="1" x14ac:dyDescent="0.25">
      <c r="A53" s="90"/>
      <c r="B53" s="90"/>
      <c r="C53" s="90"/>
      <c r="D53" s="90"/>
      <c r="E53" s="90"/>
      <c r="F53" s="90"/>
      <c r="G53" s="90"/>
    </row>
    <row r="54" spans="1:7" s="111" customFormat="1" ht="0.2" customHeight="1" x14ac:dyDescent="0.25">
      <c r="A54" s="112"/>
      <c r="B54" s="112"/>
      <c r="C54" s="112"/>
      <c r="D54" s="112"/>
      <c r="E54" s="112"/>
      <c r="F54" s="112"/>
      <c r="G54" s="112"/>
    </row>
    <row r="55" spans="1:7" s="111" customFormat="1" ht="0.2" customHeight="1" x14ac:dyDescent="0.25">
      <c r="A55" s="112"/>
      <c r="B55" s="112"/>
      <c r="C55" s="112"/>
      <c r="D55" s="112"/>
      <c r="E55" s="112"/>
      <c r="F55" s="112"/>
      <c r="G55" s="112"/>
    </row>
    <row r="56" spans="1:7" s="111" customFormat="1" ht="0.2" customHeight="1" x14ac:dyDescent="0.25">
      <c r="A56" s="112"/>
      <c r="B56" s="112"/>
      <c r="C56" s="112"/>
      <c r="D56" s="112"/>
      <c r="E56" s="112"/>
      <c r="F56" s="112"/>
      <c r="G56" s="112"/>
    </row>
    <row r="57" spans="1:7" s="111" customFormat="1" ht="0.2" customHeight="1" x14ac:dyDescent="0.25">
      <c r="A57" s="112"/>
      <c r="B57" s="112"/>
      <c r="C57" s="112"/>
      <c r="D57" s="112"/>
      <c r="E57" s="112"/>
      <c r="F57" s="112"/>
      <c r="G57" s="112"/>
    </row>
    <row r="58" spans="1:7" s="111" customFormat="1" ht="9" customHeight="1" x14ac:dyDescent="0.25">
      <c r="A58" s="112"/>
      <c r="B58" s="112"/>
      <c r="C58" s="112"/>
      <c r="D58" s="112"/>
      <c r="E58" s="112"/>
      <c r="F58" s="112">
        <f>COUNTIF(F4:F15,"OK")</f>
        <v>0</v>
      </c>
      <c r="G58" s="112"/>
    </row>
    <row r="59" spans="1:7" ht="24" customHeight="1" x14ac:dyDescent="0.25">
      <c r="B59" s="197" t="s">
        <v>922</v>
      </c>
      <c r="C59" s="198"/>
      <c r="D59" s="198"/>
      <c r="E59" s="199"/>
    </row>
    <row r="60" spans="1:7" s="111" customFormat="1" ht="14.25" hidden="1" customHeight="1" x14ac:dyDescent="0.25">
      <c r="A60" s="194" t="s">
        <v>312</v>
      </c>
      <c r="B60" s="195"/>
      <c r="C60" s="195"/>
      <c r="D60" s="196"/>
    </row>
    <row r="61" spans="1:7" s="111" customFormat="1" ht="14.25" hidden="1" customHeight="1" x14ac:dyDescent="0.25">
      <c r="A61" s="91" t="s">
        <v>15</v>
      </c>
      <c r="B61" s="91" t="s">
        <v>313</v>
      </c>
      <c r="C61" s="91" t="s">
        <v>314</v>
      </c>
      <c r="D61" s="91" t="s">
        <v>315</v>
      </c>
    </row>
    <row r="62" spans="1:7" s="111" customFormat="1" ht="14.25" hidden="1" customHeight="1" x14ac:dyDescent="0.25">
      <c r="A62" s="93" t="s">
        <v>21</v>
      </c>
      <c r="B62" s="92" t="str">
        <f t="shared" ref="B62:D73" si="1">IF(B4="","",B4)</f>
        <v/>
      </c>
      <c r="C62" s="92" t="str">
        <f t="shared" si="1"/>
        <v/>
      </c>
      <c r="D62" s="92" t="str">
        <f t="shared" si="1"/>
        <v/>
      </c>
      <c r="G62" s="121"/>
    </row>
    <row r="63" spans="1:7" s="111" customFormat="1" ht="14.25" hidden="1" customHeight="1" x14ac:dyDescent="0.25">
      <c r="A63" s="95" t="s">
        <v>26</v>
      </c>
      <c r="B63" s="94" t="str">
        <f t="shared" si="1"/>
        <v/>
      </c>
      <c r="C63" s="94" t="str">
        <f t="shared" si="1"/>
        <v/>
      </c>
      <c r="D63" s="94" t="str">
        <f t="shared" si="1"/>
        <v/>
      </c>
    </row>
    <row r="64" spans="1:7" s="111" customFormat="1" ht="14.25" hidden="1" customHeight="1" x14ac:dyDescent="0.25">
      <c r="A64" s="97" t="s">
        <v>29</v>
      </c>
      <c r="B64" s="96" t="str">
        <f t="shared" si="1"/>
        <v/>
      </c>
      <c r="C64" s="96" t="str">
        <f t="shared" si="1"/>
        <v/>
      </c>
      <c r="D64" s="96" t="str">
        <f t="shared" si="1"/>
        <v/>
      </c>
    </row>
    <row r="65" spans="1:6" s="111" customFormat="1" ht="14.25" hidden="1" customHeight="1" x14ac:dyDescent="0.25">
      <c r="A65" s="99" t="s">
        <v>31</v>
      </c>
      <c r="B65" s="98" t="str">
        <f t="shared" si="1"/>
        <v/>
      </c>
      <c r="C65" s="98" t="str">
        <f t="shared" si="1"/>
        <v/>
      </c>
      <c r="D65" s="98" t="str">
        <f t="shared" si="1"/>
        <v/>
      </c>
    </row>
    <row r="66" spans="1:6" s="111" customFormat="1" ht="14.25" hidden="1" customHeight="1" x14ac:dyDescent="0.25">
      <c r="A66" s="101" t="s">
        <v>34</v>
      </c>
      <c r="B66" s="100" t="str">
        <f t="shared" si="1"/>
        <v/>
      </c>
      <c r="C66" s="100" t="str">
        <f t="shared" si="1"/>
        <v/>
      </c>
      <c r="D66" s="100" t="str">
        <f t="shared" si="1"/>
        <v/>
      </c>
    </row>
    <row r="67" spans="1:6" s="111" customFormat="1" ht="14.25" hidden="1" customHeight="1" x14ac:dyDescent="0.25">
      <c r="A67" s="103" t="s">
        <v>37</v>
      </c>
      <c r="B67" s="102" t="str">
        <f t="shared" si="1"/>
        <v/>
      </c>
      <c r="C67" s="102" t="str">
        <f t="shared" si="1"/>
        <v/>
      </c>
      <c r="D67" s="102" t="str">
        <f t="shared" si="1"/>
        <v/>
      </c>
    </row>
    <row r="68" spans="1:6" s="111" customFormat="1" ht="14.25" hidden="1" customHeight="1" x14ac:dyDescent="0.25">
      <c r="A68" s="105" t="s">
        <v>40</v>
      </c>
      <c r="B68" s="104" t="str">
        <f t="shared" si="1"/>
        <v/>
      </c>
      <c r="C68" s="104" t="str">
        <f t="shared" si="1"/>
        <v/>
      </c>
      <c r="D68" s="104" t="str">
        <f t="shared" si="1"/>
        <v/>
      </c>
    </row>
    <row r="69" spans="1:6" s="111" customFormat="1" ht="14.25" hidden="1" customHeight="1" x14ac:dyDescent="0.25">
      <c r="A69" s="106" t="s">
        <v>43</v>
      </c>
      <c r="B69" s="92" t="str">
        <f t="shared" si="1"/>
        <v/>
      </c>
      <c r="C69" s="92" t="str">
        <f t="shared" si="1"/>
        <v/>
      </c>
      <c r="D69" s="92" t="str">
        <f t="shared" si="1"/>
        <v/>
      </c>
    </row>
    <row r="70" spans="1:6" s="111" customFormat="1" ht="14.25" hidden="1" customHeight="1" x14ac:dyDescent="0.25">
      <c r="A70" s="107" t="s">
        <v>46</v>
      </c>
      <c r="B70" s="94" t="str">
        <f t="shared" si="1"/>
        <v/>
      </c>
      <c r="C70" s="94" t="str">
        <f t="shared" si="1"/>
        <v/>
      </c>
      <c r="D70" s="94" t="str">
        <f t="shared" si="1"/>
        <v/>
      </c>
    </row>
    <row r="71" spans="1:6" s="111" customFormat="1" ht="14.25" hidden="1" customHeight="1" x14ac:dyDescent="0.25">
      <c r="A71" s="108" t="s">
        <v>49</v>
      </c>
      <c r="B71" s="96" t="str">
        <f t="shared" si="1"/>
        <v/>
      </c>
      <c r="C71" s="96" t="str">
        <f t="shared" si="1"/>
        <v/>
      </c>
      <c r="D71" s="96" t="str">
        <f t="shared" si="1"/>
        <v/>
      </c>
    </row>
    <row r="72" spans="1:6" s="111" customFormat="1" ht="14.25" hidden="1" customHeight="1" x14ac:dyDescent="0.25">
      <c r="A72" s="109" t="s">
        <v>52</v>
      </c>
      <c r="B72" s="98" t="str">
        <f t="shared" si="1"/>
        <v/>
      </c>
      <c r="C72" s="98" t="str">
        <f t="shared" si="1"/>
        <v/>
      </c>
      <c r="D72" s="98" t="str">
        <f t="shared" si="1"/>
        <v/>
      </c>
    </row>
    <row r="73" spans="1:6" s="111" customFormat="1" ht="3" hidden="1" customHeight="1" x14ac:dyDescent="0.25">
      <c r="A73" s="110" t="s">
        <v>55</v>
      </c>
      <c r="B73" s="100" t="str">
        <f t="shared" si="1"/>
        <v/>
      </c>
      <c r="C73" s="100" t="str">
        <f t="shared" si="1"/>
        <v/>
      </c>
      <c r="D73" s="100" t="str">
        <f t="shared" si="1"/>
        <v/>
      </c>
    </row>
    <row r="74" spans="1:6" s="111" customFormat="1" ht="14.25" customHeight="1" x14ac:dyDescent="0.25"/>
    <row r="75" spans="1:6" s="111" customFormat="1" ht="30" customHeight="1" x14ac:dyDescent="0.25"/>
    <row r="76" spans="1:6" s="111" customFormat="1" ht="30" customHeight="1" x14ac:dyDescent="0.25"/>
    <row r="77" spans="1:6" s="111" customFormat="1" ht="3" customHeight="1" x14ac:dyDescent="0.25"/>
    <row r="78" spans="1:6" s="111" customFormat="1" ht="14.25" customHeight="1" x14ac:dyDescent="0.25"/>
    <row r="79" spans="1:6" s="111" customFormat="1" ht="3" customHeight="1" x14ac:dyDescent="0.25">
      <c r="F79"/>
    </row>
    <row r="80" spans="1:6" s="111" customFormat="1" ht="14.25" customHeight="1" x14ac:dyDescent="0.25"/>
    <row r="81" spans="6:7" s="111" customFormat="1" ht="3" customHeight="1" x14ac:dyDescent="0.25">
      <c r="F81"/>
    </row>
    <row r="82" spans="6:7" s="111" customFormat="1" ht="14.25" customHeight="1" x14ac:dyDescent="0.25">
      <c r="F82"/>
    </row>
    <row r="83" spans="6:7" s="111" customFormat="1" ht="3" customHeight="1" x14ac:dyDescent="0.25">
      <c r="F83"/>
    </row>
    <row r="84" spans="6:7" s="111" customFormat="1" ht="14.25" customHeight="1" x14ac:dyDescent="0.25">
      <c r="F84"/>
      <c r="G84"/>
    </row>
    <row r="85" spans="6:7" s="111" customFormat="1" ht="3" customHeight="1" x14ac:dyDescent="0.25">
      <c r="F85"/>
      <c r="G85"/>
    </row>
    <row r="86" spans="6:7" ht="14.25" customHeight="1" x14ac:dyDescent="0.25"/>
    <row r="87" spans="6:7" s="111" customFormat="1" ht="3" customHeight="1" x14ac:dyDescent="0.25">
      <c r="F87"/>
      <c r="G87"/>
    </row>
    <row r="88" spans="6:7" ht="14.25" customHeight="1" x14ac:dyDescent="0.25"/>
    <row r="89" spans="6:7" ht="3" customHeight="1" x14ac:dyDescent="0.25"/>
    <row r="90" spans="6:7" ht="14.25" customHeight="1" x14ac:dyDescent="0.25"/>
    <row r="91" spans="6:7" ht="3" customHeight="1" x14ac:dyDescent="0.25"/>
    <row r="92" spans="6:7" ht="14.25" customHeight="1" x14ac:dyDescent="0.25"/>
    <row r="93" spans="6:7" ht="14.25" customHeight="1" x14ac:dyDescent="0.25"/>
    <row r="94" spans="6:7" ht="14.25" customHeight="1" x14ac:dyDescent="0.25">
      <c r="F94" s="4"/>
    </row>
    <row r="95" spans="6:7" ht="14.25" customHeight="1" x14ac:dyDescent="0.25"/>
    <row r="96" spans="6:7" ht="14.25" customHeight="1" x14ac:dyDescent="0.25"/>
    <row r="101" spans="1:5" x14ac:dyDescent="0.25">
      <c r="A101" s="3"/>
      <c r="B101" s="4"/>
      <c r="C101" s="4"/>
      <c r="D101" s="4"/>
      <c r="E101" s="4"/>
    </row>
  </sheetData>
  <mergeCells count="4">
    <mergeCell ref="A1:F1"/>
    <mergeCell ref="A60:D60"/>
    <mergeCell ref="B59:E59"/>
    <mergeCell ref="A2:G2"/>
  </mergeCells>
  <conditionalFormatting sqref="B4:D15">
    <cfRule type="expression" dxfId="29" priority="65">
      <formula>$F4="Dublett"</formula>
    </cfRule>
  </conditionalFormatting>
  <conditionalFormatting sqref="B59:E59">
    <cfRule type="expression" dxfId="28" priority="1">
      <formula>$F$58&lt;&gt;12</formula>
    </cfRule>
  </conditionalFormatting>
  <conditionalFormatting sqref="C4:C7">
    <cfRule type="expression" dxfId="27" priority="5">
      <formula>AND(C4&lt;&gt;"",COUNTIF($C$4:$C$7,C4)&gt;1)</formula>
    </cfRule>
    <cfRule type="expression" dxfId="26" priority="17">
      <formula>AND(C4&lt;&gt;"",COUNTIF($C$4:$C$7,C4)&gt;1)</formula>
    </cfRule>
  </conditionalFormatting>
  <conditionalFormatting sqref="C8:C11">
    <cfRule type="expression" dxfId="25" priority="6">
      <formula>AND(C8&lt;&gt;"",COUNTIF($C$8:$C$11,C8)&gt;1)</formula>
    </cfRule>
    <cfRule type="expression" dxfId="24" priority="18">
      <formula>AND(C8&lt;&gt;"",COUNTIF($C$8:$C$11,C8)&gt;1)</formula>
    </cfRule>
  </conditionalFormatting>
  <conditionalFormatting sqref="C12:C15">
    <cfRule type="expression" dxfId="23" priority="7">
      <formula>AND(C12&lt;&gt;"",COUNTIF($C$12:$C$15,C12)&gt;1)</formula>
    </cfRule>
    <cfRule type="expression" dxfId="22" priority="19">
      <formula>AND(C12&lt;&gt;"",COUNTIF($C$12:$C$15,C12)&gt;1)</formula>
    </cfRule>
  </conditionalFormatting>
  <conditionalFormatting sqref="C16:C19">
    <cfRule type="expression" dxfId="21" priority="8">
      <formula>AND(C16&lt;&gt;"",COUNTIF($C$16:$C$19,C16)&gt;1)</formula>
    </cfRule>
    <cfRule type="expression" dxfId="20" priority="20">
      <formula>AND(C16&lt;&gt;"",COUNTIF($C$16:$C$19,C16)&gt;1)</formula>
    </cfRule>
  </conditionalFormatting>
  <conditionalFormatting sqref="C20:C23">
    <cfRule type="expression" dxfId="19" priority="9">
      <formula>AND(C20&lt;&gt;"",COUNTIF($C$20:$C$23,C20)&gt;1)</formula>
    </cfRule>
    <cfRule type="expression" dxfId="18" priority="21">
      <formula>AND(C20&lt;&gt;"",COUNTIF($C$20:$C$23,C20)&gt;1)</formula>
    </cfRule>
  </conditionalFormatting>
  <conditionalFormatting sqref="C24:C27">
    <cfRule type="expression" dxfId="17" priority="10">
      <formula>AND(C24&lt;&gt;"",COUNTIF($C$24:$C$27,C24)&gt;1)</formula>
    </cfRule>
    <cfRule type="expression" dxfId="16" priority="22">
      <formula>AND(C24&lt;&gt;"",COUNTIF($C$24:$C$27,C24)&gt;1)</formula>
    </cfRule>
  </conditionalFormatting>
  <conditionalFormatting sqref="C28:C31">
    <cfRule type="expression" dxfId="15" priority="11">
      <formula>AND(C28&lt;&gt;"",COUNTIF($C$28:$C$31,C28)&gt;1)</formula>
    </cfRule>
    <cfRule type="expression" dxfId="14" priority="23">
      <formula>AND(C28&lt;&gt;"",COUNTIF($C$28:$C$31,C28)&gt;1)</formula>
    </cfRule>
  </conditionalFormatting>
  <conditionalFormatting sqref="C32:C35">
    <cfRule type="expression" dxfId="13" priority="12">
      <formula>AND(C32&lt;&gt;"",COUNTIF($C$32:$C$35,C32)&gt;1)</formula>
    </cfRule>
    <cfRule type="expression" dxfId="12" priority="24">
      <formula>AND(C32&lt;&gt;"",COUNTIF($C$32:$C$35,C32)&gt;1)</formula>
    </cfRule>
  </conditionalFormatting>
  <conditionalFormatting sqref="C36:C39">
    <cfRule type="expression" dxfId="11" priority="13">
      <formula>AND(C36&lt;&gt;"",COUNTIF($C$36:$C$39,C36)&gt;1)</formula>
    </cfRule>
    <cfRule type="expression" dxfId="10" priority="25">
      <formula>AND(C36&lt;&gt;"",COUNTIF($C$36:$C$39,C36)&gt;1)</formula>
    </cfRule>
  </conditionalFormatting>
  <conditionalFormatting sqref="C40:C43">
    <cfRule type="expression" dxfId="9" priority="14">
      <formula>AND(C40&lt;&gt;"",COUNTIF($C$40:$C$43,C40)&gt;1)</formula>
    </cfRule>
    <cfRule type="expression" dxfId="8" priority="26">
      <formula>AND(C40&lt;&gt;"",COUNTIF($C$40:$C$43,C40)&gt;1)</formula>
    </cfRule>
  </conditionalFormatting>
  <conditionalFormatting sqref="C44:C47">
    <cfRule type="expression" dxfId="7" priority="15">
      <formula>AND(C44&lt;&gt;"",COUNTIF($C$44:$C$47,C44)&gt;1)</formula>
    </cfRule>
    <cfRule type="expression" dxfId="6" priority="27">
      <formula>AND(C44&lt;&gt;"",COUNTIF($C$44:$C$47,C44)&gt;1)</formula>
    </cfRule>
  </conditionalFormatting>
  <conditionalFormatting sqref="C48:C51">
    <cfRule type="expression" dxfId="5" priority="16">
      <formula>AND(C48&lt;&gt;"",COUNTIF($C$48:$C$51,C48)&gt;1)</formula>
    </cfRule>
    <cfRule type="expression" dxfId="4" priority="28">
      <formula>AND(C48&lt;&gt;"",COUNTIF($C$48:$C$51,C48)&gt;1)</formula>
    </cfRule>
  </conditionalFormatting>
  <conditionalFormatting sqref="F4:F15">
    <cfRule type="expression" dxfId="3" priority="66">
      <formula>$F4="OK"</formula>
    </cfRule>
    <cfRule type="expression" dxfId="2" priority="67">
      <formula>$F4="Dublett"</formula>
    </cfRule>
  </conditionalFormatting>
  <dataValidations count="12">
    <dataValidation type="list" allowBlank="1" showErrorMessage="1" errorTitle="Fel lag" error="Välj ett lag från grupp A." sqref="B4:D4" xr:uid="{00000000-0002-0000-0400-000000000000}">
      <formula1>"Mexiko,Tjeckien,Sydafrika,Sydkorea"</formula1>
    </dataValidation>
    <dataValidation type="list" allowBlank="1" showErrorMessage="1" errorTitle="Fel lag" error="Välj ett lag från grupp B." sqref="B5:D5" xr:uid="{00000000-0002-0000-0400-000001000000}">
      <formula1>"Kanada,Bosnien och Hercegovina,Qatar,Schweiz"</formula1>
    </dataValidation>
    <dataValidation type="list" allowBlank="1" showErrorMessage="1" errorTitle="Fel lag" error="Välj ett lag från grupp C." sqref="B6:D6" xr:uid="{00000000-0002-0000-0400-000002000000}">
      <formula1>"Brasilien,Haiti,Marocko,Skottland"</formula1>
    </dataValidation>
    <dataValidation type="list" allowBlank="1" showErrorMessage="1" errorTitle="Fel lag" error="Välj ett lag från grupp D." sqref="B7:D7" xr:uid="{00000000-0002-0000-0400-000003000000}">
      <formula1>"USA,Australien,Paraguay,Turkiet"</formula1>
    </dataValidation>
    <dataValidation type="list" allowBlank="1" showErrorMessage="1" errorTitle="Fel lag" error="Välj ett lag från grupp E." sqref="B8:D8" xr:uid="{00000000-0002-0000-0400-000004000000}">
      <formula1>"Curaçao,Ecuador,Tyskland,Elfenbenskusten"</formula1>
    </dataValidation>
    <dataValidation type="list" allowBlank="1" showErrorMessage="1" errorTitle="Fel lag" error="Välj ett lag från grupp F." sqref="B9:D9" xr:uid="{00000000-0002-0000-0400-000005000000}">
      <formula1>"Nederländerna,Japan,Sverige,Tunisien"</formula1>
    </dataValidation>
    <dataValidation type="list" allowBlank="1" showErrorMessage="1" errorTitle="Fel lag" error="Välj ett lag från grupp G." sqref="B10:D10" xr:uid="{00000000-0002-0000-0400-000006000000}">
      <formula1>"Belgien,Egypten,Iran,Nya Zeeland"</formula1>
    </dataValidation>
    <dataValidation type="list" allowBlank="1" showErrorMessage="1" errorTitle="Fel lag" error="Välj ett lag från grupp H." sqref="B11:D11" xr:uid="{00000000-0002-0000-0400-000007000000}">
      <formula1>"Kap Verde,Saudiarabien,Spanien,Uruguay"</formula1>
    </dataValidation>
    <dataValidation type="list" allowBlank="1" showErrorMessage="1" errorTitle="Fel lag" error="Välj ett lag från grupp I." sqref="B12:D12" xr:uid="{00000000-0002-0000-0400-000008000000}">
      <formula1>"Frankrike,Norge,Senegal,Irak"</formula1>
    </dataValidation>
    <dataValidation type="list" allowBlank="1" showErrorMessage="1" errorTitle="Fel lag" error="Välj ett lag från grupp J." sqref="B13:D13" xr:uid="{00000000-0002-0000-0400-000009000000}">
      <formula1>"Algeriet,Argentina,Österrike,Jordanien"</formula1>
    </dataValidation>
    <dataValidation type="list" allowBlank="1" showErrorMessage="1" errorTitle="Fel lag" error="Välj ett lag från grupp K." sqref="B14:D14" xr:uid="{00000000-0002-0000-0400-00000A000000}">
      <formula1>"Colombia,DR Kongo,Portugal,Uzbekistan"</formula1>
    </dataValidation>
    <dataValidation type="list" allowBlank="1" showErrorMessage="1" errorTitle="Fel lag" error="Välj ett lag från grupp L." sqref="B15:D15" xr:uid="{00000000-0002-0000-0400-00000B000000}">
      <formula1>"Kroatien,England,Ghana,Panama"</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3"/>
  <sheetViews>
    <sheetView showGridLines="0" workbookViewId="0">
      <selection sqref="A1:F1"/>
    </sheetView>
  </sheetViews>
  <sheetFormatPr defaultRowHeight="15" x14ac:dyDescent="0.25"/>
  <cols>
    <col min="1" max="1" width="14.7109375" customWidth="1"/>
    <col min="2" max="2" width="15.28515625" customWidth="1"/>
    <col min="4" max="4" width="16.42578125" customWidth="1"/>
    <col min="6" max="6" width="24.5703125" customWidth="1"/>
  </cols>
  <sheetData>
    <row r="1" spans="1:6" ht="30" customHeight="1" x14ac:dyDescent="0.25">
      <c r="A1" s="191" t="s">
        <v>918</v>
      </c>
      <c r="B1" s="192"/>
      <c r="C1" s="192"/>
      <c r="D1" s="192"/>
      <c r="E1" s="192"/>
      <c r="F1" s="193"/>
    </row>
    <row r="2" spans="1:6" ht="30" customHeight="1" x14ac:dyDescent="0.25">
      <c r="A2" s="201" t="s">
        <v>923</v>
      </c>
      <c r="B2" s="201"/>
      <c r="C2" s="201"/>
      <c r="D2" s="201"/>
      <c r="E2" s="201"/>
      <c r="F2" s="201"/>
    </row>
    <row r="3" spans="1:6" ht="5.0999999999999996" customHeight="1" x14ac:dyDescent="0.25"/>
    <row r="4" spans="1:6" ht="15.75" thickBot="1" x14ac:dyDescent="0.3">
      <c r="A4" s="116" t="s">
        <v>920</v>
      </c>
      <c r="B4" s="136"/>
    </row>
    <row r="5" spans="1:6" ht="5.0999999999999996" customHeight="1" x14ac:dyDescent="0.25">
      <c r="A5" s="111"/>
      <c r="B5" s="116"/>
    </row>
    <row r="6" spans="1:6" ht="15.75" thickBot="1" x14ac:dyDescent="0.3">
      <c r="A6" s="116" t="s">
        <v>920</v>
      </c>
      <c r="B6" s="136"/>
    </row>
    <row r="7" spans="1:6" ht="5.0999999999999996" customHeight="1" x14ac:dyDescent="0.25">
      <c r="A7" s="111"/>
      <c r="B7" s="116"/>
    </row>
    <row r="8" spans="1:6" ht="15.75" thickBot="1" x14ac:dyDescent="0.3">
      <c r="A8" s="116" t="s">
        <v>920</v>
      </c>
      <c r="B8" s="136"/>
    </row>
    <row r="9" spans="1:6" ht="5.0999999999999996" customHeight="1" x14ac:dyDescent="0.25">
      <c r="A9" s="111"/>
      <c r="B9" s="116"/>
    </row>
    <row r="10" spans="1:6" ht="15.75" thickBot="1" x14ac:dyDescent="0.3">
      <c r="A10" s="116" t="s">
        <v>920</v>
      </c>
      <c r="B10" s="136"/>
    </row>
    <row r="11" spans="1:6" ht="5.0999999999999996" customHeight="1" x14ac:dyDescent="0.25">
      <c r="A11" s="111"/>
      <c r="B11" s="116"/>
    </row>
    <row r="12" spans="1:6" ht="15.75" thickBot="1" x14ac:dyDescent="0.3">
      <c r="A12" s="116" t="s">
        <v>920</v>
      </c>
      <c r="B12" s="136"/>
    </row>
    <row r="13" spans="1:6" ht="5.0999999999999996" customHeight="1" x14ac:dyDescent="0.25">
      <c r="A13" s="111"/>
      <c r="B13" s="117"/>
      <c r="C13" s="111"/>
      <c r="D13" s="111"/>
      <c r="E13" s="111"/>
    </row>
    <row r="14" spans="1:6" ht="15.75" thickBot="1" x14ac:dyDescent="0.3">
      <c r="A14" s="116" t="s">
        <v>920</v>
      </c>
      <c r="B14" s="136"/>
    </row>
    <row r="15" spans="1:6" ht="5.0999999999999996" customHeight="1" x14ac:dyDescent="0.25">
      <c r="B15" s="116"/>
    </row>
    <row r="16" spans="1:6" ht="15.75" thickBot="1" x14ac:dyDescent="0.3">
      <c r="A16" s="116" t="s">
        <v>920</v>
      </c>
      <c r="B16" s="136"/>
    </row>
    <row r="17" spans="1:12" ht="5.0999999999999996" customHeight="1" x14ac:dyDescent="0.25">
      <c r="B17" s="116"/>
    </row>
    <row r="18" spans="1:12" ht="15.75" thickBot="1" x14ac:dyDescent="0.3">
      <c r="A18" s="116" t="s">
        <v>920</v>
      </c>
      <c r="B18" s="136"/>
    </row>
    <row r="19" spans="1:12" ht="9" customHeight="1" x14ac:dyDescent="0.25"/>
    <row r="20" spans="1:12" ht="24" customHeight="1" x14ac:dyDescent="0.25">
      <c r="B20" s="197" t="s">
        <v>922</v>
      </c>
      <c r="C20" s="198"/>
      <c r="D20" s="199"/>
    </row>
    <row r="27" spans="1:12" x14ac:dyDescent="0.25">
      <c r="G27" s="177"/>
    </row>
    <row r="30" spans="1:12" x14ac:dyDescent="0.25">
      <c r="F30" s="111"/>
      <c r="G30" s="177"/>
      <c r="H30" s="177"/>
      <c r="I30" s="177"/>
      <c r="J30" s="177"/>
      <c r="K30" s="177"/>
      <c r="L30" s="111"/>
    </row>
    <row r="32" spans="1:12" x14ac:dyDescent="0.25">
      <c r="E32" s="111"/>
      <c r="F32" s="111"/>
      <c r="G32" s="111"/>
    </row>
    <row r="33" spans="5:7" x14ac:dyDescent="0.25">
      <c r="E33" s="111"/>
      <c r="F33" s="177"/>
      <c r="G33" s="111"/>
    </row>
  </sheetData>
  <mergeCells count="3">
    <mergeCell ref="A1:F1"/>
    <mergeCell ref="B20:D20"/>
    <mergeCell ref="A2:F2"/>
  </mergeCells>
  <conditionalFormatting sqref="B20:D20">
    <cfRule type="expression" dxfId="1" priority="1">
      <formula>COUNTA($B$4,$B$6,$B$8,$B$10,$B$12,$B$14,$B$16,$B$18)&lt;&gt;8</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8">
        <x14:dataValidation type="list" xr:uid="{00000000-0002-0000-0500-000000000000}">
          <x14:formula1>
            <xm:f>_Listor!$BF$2:$BF$13</xm:f>
          </x14:formula1>
          <xm:sqref>B4</xm:sqref>
        </x14:dataValidation>
        <x14:dataValidation type="list" xr:uid="{00000000-0002-0000-0500-000001000000}">
          <x14:formula1>
            <xm:f>_Listor!$BG$2:$BG$13</xm:f>
          </x14:formula1>
          <xm:sqref>B6</xm:sqref>
        </x14:dataValidation>
        <x14:dataValidation type="list" xr:uid="{00000000-0002-0000-0500-000002000000}">
          <x14:formula1>
            <xm:f>_Listor!$BH$2:$BH$13</xm:f>
          </x14:formula1>
          <xm:sqref>B8</xm:sqref>
        </x14:dataValidation>
        <x14:dataValidation type="list" xr:uid="{00000000-0002-0000-0500-000003000000}">
          <x14:formula1>
            <xm:f>_Listor!$BI$2:$BI$13</xm:f>
          </x14:formula1>
          <xm:sqref>B10</xm:sqref>
        </x14:dataValidation>
        <x14:dataValidation type="list" xr:uid="{00000000-0002-0000-0500-000004000000}">
          <x14:formula1>
            <xm:f>_Listor!$BJ$2:$BJ$13</xm:f>
          </x14:formula1>
          <xm:sqref>B12</xm:sqref>
        </x14:dataValidation>
        <x14:dataValidation type="list" xr:uid="{00000000-0002-0000-0500-000005000000}">
          <x14:formula1>
            <xm:f>_Listor!$BK$2:$BK$13</xm:f>
          </x14:formula1>
          <xm:sqref>B14</xm:sqref>
        </x14:dataValidation>
        <x14:dataValidation type="list" xr:uid="{00000000-0002-0000-0500-000006000000}">
          <x14:formula1>
            <xm:f>_Listor!$BL$2:$BL$13</xm:f>
          </x14:formula1>
          <xm:sqref>B16</xm:sqref>
        </x14:dataValidation>
        <x14:dataValidation type="list" xr:uid="{00000000-0002-0000-0500-000007000000}">
          <x14:formula1>
            <xm:f>_Listor!$BM$2:$BM$13</xm:f>
          </x14:formula1>
          <xm:sqref>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I53"/>
  <sheetViews>
    <sheetView showGridLines="0" zoomScaleNormal="100" workbookViewId="0">
      <selection activeCell="L20" sqref="L20"/>
    </sheetView>
  </sheetViews>
  <sheetFormatPr defaultRowHeight="15" x14ac:dyDescent="0.25"/>
  <cols>
    <col min="1" max="1" width="1.7109375" style="113" customWidth="1"/>
    <col min="2" max="2" width="6.7109375" style="113" customWidth="1"/>
    <col min="3" max="3" width="9.140625" style="113" customWidth="1"/>
    <col min="4" max="4" width="15.7109375" style="113" customWidth="1"/>
    <col min="5" max="5" width="5.7109375" style="113" customWidth="1"/>
    <col min="6" max="6" width="9.140625" style="113"/>
    <col min="7" max="7" width="15.7109375" style="113" customWidth="1"/>
    <col min="8" max="8" width="5.7109375" style="113" customWidth="1"/>
    <col min="9" max="9" width="7.85546875" style="113" customWidth="1"/>
    <col min="10" max="10" width="15.7109375" style="113" customWidth="1"/>
    <col min="11" max="11" width="5.7109375" style="113" customWidth="1"/>
    <col min="12" max="12" width="9.140625" style="113"/>
    <col min="13" max="13" width="15.7109375" style="113" customWidth="1"/>
    <col min="14" max="14" width="9.140625" style="113"/>
    <col min="15" max="15" width="5.7109375" style="113" customWidth="1"/>
    <col min="16" max="18" width="15.7109375" style="113" customWidth="1"/>
    <col min="19" max="19" width="5.7109375" style="113" customWidth="1"/>
    <col min="20" max="20" width="9.140625" style="113"/>
    <col min="21" max="21" width="15.7109375" style="113" customWidth="1"/>
    <col min="22" max="22" width="9.140625" style="113"/>
    <col min="23" max="23" width="5.7109375" style="113" customWidth="1"/>
    <col min="24" max="24" width="15.7109375" style="113" customWidth="1"/>
    <col min="25" max="25" width="5.7109375" style="113" customWidth="1"/>
    <col min="26" max="26" width="9.140625" style="113"/>
    <col min="27" max="27" width="15.7109375" style="113" customWidth="1"/>
    <col min="28" max="28" width="9.140625" style="113"/>
    <col min="29" max="29" width="5.7109375" style="113" customWidth="1"/>
    <col min="30" max="30" width="15.7109375" style="113" customWidth="1"/>
    <col min="31" max="31" width="12.5703125" style="113" customWidth="1"/>
    <col min="32" max="32" width="8.140625" style="113" customWidth="1"/>
    <col min="33" max="33" width="10.28515625" style="113" customWidth="1"/>
    <col min="34" max="16384" width="9.140625" style="113"/>
  </cols>
  <sheetData>
    <row r="1" spans="2:35" ht="9" customHeight="1" thickBot="1" x14ac:dyDescent="0.3"/>
    <row r="2" spans="2:35" x14ac:dyDescent="0.25">
      <c r="B2" s="124"/>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6"/>
    </row>
    <row r="3" spans="2:35" ht="27.75" customHeight="1" x14ac:dyDescent="0.25">
      <c r="B3" s="127"/>
      <c r="O3" s="203" t="s">
        <v>353</v>
      </c>
      <c r="P3" s="204"/>
      <c r="Q3" s="204"/>
      <c r="R3" s="204"/>
      <c r="S3" s="205"/>
      <c r="AF3" s="128"/>
    </row>
    <row r="4" spans="2:35" ht="21.75" thickBot="1" x14ac:dyDescent="0.4">
      <c r="B4" s="127"/>
      <c r="C4" s="209" t="s">
        <v>914</v>
      </c>
      <c r="D4" s="209"/>
      <c r="E4" s="209"/>
      <c r="O4" s="206"/>
      <c r="P4" s="207"/>
      <c r="Q4" s="207"/>
      <c r="R4" s="207"/>
      <c r="S4" s="208"/>
      <c r="AC4" s="209" t="s">
        <v>914</v>
      </c>
      <c r="AD4" s="209"/>
      <c r="AE4" s="209"/>
      <c r="AF4" s="128"/>
    </row>
    <row r="5" spans="2:35" ht="15.75" customHeight="1" x14ac:dyDescent="0.25">
      <c r="B5" s="129"/>
      <c r="C5" s="114"/>
      <c r="D5" s="114"/>
      <c r="E5" s="114"/>
      <c r="F5" s="114"/>
      <c r="G5" s="114"/>
      <c r="H5" s="114"/>
      <c r="I5" s="114"/>
      <c r="J5" s="114"/>
      <c r="K5" s="114"/>
      <c r="L5" s="114"/>
      <c r="M5" s="118"/>
      <c r="N5" s="118"/>
      <c r="O5" s="118"/>
      <c r="P5" s="118"/>
      <c r="Q5" s="118"/>
      <c r="R5" s="118"/>
      <c r="S5" s="118"/>
      <c r="T5" s="118"/>
      <c r="U5" s="118"/>
      <c r="V5" s="118"/>
      <c r="W5" s="118"/>
      <c r="X5" s="114"/>
      <c r="Y5" s="114"/>
      <c r="Z5" s="114"/>
      <c r="AA5" s="114"/>
      <c r="AB5" s="114"/>
      <c r="AC5" s="114"/>
      <c r="AD5" s="114"/>
      <c r="AE5" s="114"/>
      <c r="AF5" s="130"/>
      <c r="AG5" s="114"/>
      <c r="AH5" s="114"/>
      <c r="AI5" s="114"/>
    </row>
    <row r="6" spans="2:35" ht="15.75" customHeight="1" thickBot="1" x14ac:dyDescent="0.3">
      <c r="B6" s="127"/>
      <c r="C6" s="213" t="s">
        <v>251</v>
      </c>
      <c r="D6" s="115" t="str">
        <f>INDEX(_Listor!$BY$3:$BZ$18,MATCH("M74",_Listor!$BX$3:$BX$18,0),1)</f>
        <v/>
      </c>
      <c r="E6" s="114"/>
      <c r="F6" s="114"/>
      <c r="H6" s="114"/>
      <c r="I6" s="114"/>
      <c r="J6" s="114"/>
      <c r="K6" s="114"/>
      <c r="L6" s="114"/>
      <c r="M6" s="114"/>
      <c r="N6" s="114"/>
      <c r="O6" s="114"/>
      <c r="P6" s="114"/>
      <c r="Q6" s="114"/>
      <c r="R6" s="114"/>
      <c r="S6" s="114"/>
      <c r="T6" s="114"/>
      <c r="U6" s="114"/>
      <c r="V6" s="114"/>
      <c r="W6" s="114"/>
      <c r="X6" s="114"/>
      <c r="Y6" s="114"/>
      <c r="Z6" s="114"/>
      <c r="AB6" s="114"/>
      <c r="AC6" s="114"/>
      <c r="AD6" s="115" t="str">
        <f>INDEX(_Listor!$BY$3:$BZ$18,MATCH("M76",_Listor!$BX$3:$BX$18,0),1)</f>
        <v/>
      </c>
      <c r="AE6" s="202" t="s">
        <v>253</v>
      </c>
      <c r="AF6" s="128"/>
      <c r="AG6" s="119"/>
      <c r="AH6" s="114"/>
      <c r="AI6" s="114"/>
    </row>
    <row r="7" spans="2:35" ht="21.75" thickBot="1" x14ac:dyDescent="0.4">
      <c r="B7" s="127"/>
      <c r="C7" s="213"/>
      <c r="E7" s="114"/>
      <c r="F7" s="209" t="s">
        <v>913</v>
      </c>
      <c r="G7" s="209"/>
      <c r="H7" s="209"/>
      <c r="I7" s="114"/>
      <c r="J7" s="114"/>
      <c r="K7" s="114"/>
      <c r="L7" s="114"/>
      <c r="M7" s="114"/>
      <c r="N7" s="114"/>
      <c r="O7" s="114"/>
      <c r="P7" s="114"/>
      <c r="Q7" s="114"/>
      <c r="R7" s="114"/>
      <c r="S7" s="114"/>
      <c r="T7" s="114"/>
      <c r="U7" s="114"/>
      <c r="V7" s="114"/>
      <c r="W7" s="114"/>
      <c r="X7" s="114"/>
      <c r="Y7" s="114"/>
      <c r="Z7" s="209" t="s">
        <v>913</v>
      </c>
      <c r="AA7" s="209"/>
      <c r="AB7" s="209"/>
      <c r="AC7" s="114"/>
      <c r="AE7" s="202"/>
      <c r="AF7" s="128"/>
      <c r="AG7" s="119"/>
      <c r="AH7" s="114"/>
      <c r="AI7" s="114"/>
    </row>
    <row r="8" spans="2:35" ht="15.75" customHeight="1" thickBot="1" x14ac:dyDescent="0.3">
      <c r="B8" s="127"/>
      <c r="C8" s="213"/>
      <c r="D8" s="122" t="str">
        <f>INDEX(_Listor!$BY$3:$BZ$18,MATCH("M74",_Listor!$BX$3:$BX$18,0),2)</f>
        <v/>
      </c>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5" t="str">
        <f>INDEX(_Listor!$BY$3:$BZ$18,MATCH("M76",_Listor!$BX$3:$BX$18,0),2)</f>
        <v/>
      </c>
      <c r="AE8" s="202"/>
      <c r="AF8" s="128"/>
      <c r="AG8" s="119"/>
      <c r="AH8" s="114"/>
      <c r="AI8" s="114"/>
    </row>
    <row r="9" spans="2:35" ht="15.75" customHeight="1" thickBot="1" x14ac:dyDescent="0.3">
      <c r="B9" s="131"/>
      <c r="C9" s="123"/>
      <c r="D9" s="114"/>
      <c r="E9" s="114"/>
      <c r="F9" s="202" t="s">
        <v>265</v>
      </c>
      <c r="G9" s="115"/>
      <c r="H9" s="114"/>
      <c r="I9" s="114"/>
      <c r="J9" s="114"/>
      <c r="K9" s="114"/>
      <c r="O9" s="120"/>
      <c r="P9" s="120"/>
      <c r="Q9" s="120"/>
      <c r="R9" s="120"/>
      <c r="S9" s="120"/>
      <c r="U9" s="120"/>
      <c r="V9" s="120"/>
      <c r="W9" s="120"/>
      <c r="Z9" s="114"/>
      <c r="AA9" s="115"/>
      <c r="AB9" s="202" t="s">
        <v>267</v>
      </c>
      <c r="AD9" s="114"/>
      <c r="AE9" s="114"/>
      <c r="AF9" s="130"/>
      <c r="AG9" s="114"/>
      <c r="AH9" s="114"/>
      <c r="AI9" s="114"/>
    </row>
    <row r="10" spans="2:35" ht="15.75" customHeight="1" x14ac:dyDescent="0.25">
      <c r="B10" s="131"/>
      <c r="C10" s="123"/>
      <c r="D10" s="114"/>
      <c r="E10" s="114"/>
      <c r="F10" s="202"/>
      <c r="G10" s="114"/>
      <c r="H10" s="114"/>
      <c r="I10" s="114"/>
      <c r="J10" s="114"/>
      <c r="K10" s="114"/>
      <c r="L10" s="114"/>
      <c r="M10" s="120"/>
      <c r="N10" s="120"/>
      <c r="O10" s="120"/>
      <c r="P10" s="120"/>
      <c r="Q10" s="120"/>
      <c r="R10" s="120"/>
      <c r="S10" s="120"/>
      <c r="U10" s="120"/>
      <c r="V10" s="120"/>
      <c r="W10" s="120"/>
      <c r="Z10" s="114"/>
      <c r="AA10" s="114"/>
      <c r="AB10" s="202"/>
      <c r="AD10" s="114"/>
      <c r="AE10" s="114"/>
      <c r="AF10" s="130"/>
      <c r="AG10" s="114"/>
      <c r="AH10" s="114"/>
      <c r="AI10" s="114"/>
    </row>
    <row r="11" spans="2:35" ht="15.75" customHeight="1" thickBot="1" x14ac:dyDescent="0.3">
      <c r="B11" s="131"/>
      <c r="C11" s="123"/>
      <c r="D11" s="114"/>
      <c r="E11" s="114"/>
      <c r="F11" s="202"/>
      <c r="G11" s="115"/>
      <c r="H11" s="114"/>
      <c r="I11" s="114"/>
      <c r="J11" s="114"/>
      <c r="K11" s="114"/>
      <c r="L11" s="114"/>
      <c r="M11" s="114"/>
      <c r="N11" s="114"/>
      <c r="O11" s="114"/>
      <c r="P11" s="114"/>
      <c r="Q11" s="114"/>
      <c r="R11" s="114"/>
      <c r="S11" s="114"/>
      <c r="T11" s="114"/>
      <c r="U11" s="114"/>
      <c r="V11" s="114"/>
      <c r="W11" s="114"/>
      <c r="X11" s="114"/>
      <c r="Y11" s="114"/>
      <c r="Z11" s="114"/>
      <c r="AA11" s="115"/>
      <c r="AB11" s="202"/>
      <c r="AD11" s="114"/>
      <c r="AE11" s="114"/>
      <c r="AF11" s="130"/>
      <c r="AG11" s="114"/>
      <c r="AH11" s="114"/>
      <c r="AI11" s="114"/>
    </row>
    <row r="12" spans="2:35" ht="15.75" customHeight="1" thickBot="1" x14ac:dyDescent="0.3">
      <c r="B12" s="127"/>
      <c r="C12" s="202" t="s">
        <v>252</v>
      </c>
      <c r="D12" s="115" t="str">
        <f>INDEX(_Listor!$BY$3:$BZ$18,MATCH("M77",_Listor!$BX$3:$BX$18,0),1)</f>
        <v/>
      </c>
      <c r="E12" s="114"/>
      <c r="F12" s="114"/>
      <c r="G12" s="114"/>
      <c r="H12" s="114"/>
      <c r="I12" s="114"/>
      <c r="K12" s="114"/>
      <c r="L12" s="114"/>
      <c r="M12" s="114"/>
      <c r="N12" s="114"/>
      <c r="T12" s="114"/>
      <c r="U12" s="114"/>
      <c r="V12" s="114"/>
      <c r="W12" s="114"/>
      <c r="Y12" s="114"/>
      <c r="Z12" s="114"/>
      <c r="AA12" s="114"/>
      <c r="AB12" s="114"/>
      <c r="AC12" s="114"/>
      <c r="AD12" s="115" t="str">
        <f>INDEX(_Listor!$BY$3:$BZ$18,MATCH("M78",_Listor!$BX$3:$BX$18,0),1)</f>
        <v/>
      </c>
      <c r="AE12" s="202" t="s">
        <v>254</v>
      </c>
      <c r="AF12" s="128"/>
      <c r="AG12" s="119"/>
      <c r="AH12" s="114"/>
      <c r="AI12" s="114"/>
    </row>
    <row r="13" spans="2:35" ht="21.75" thickBot="1" x14ac:dyDescent="0.4">
      <c r="B13" s="127"/>
      <c r="C13" s="202"/>
      <c r="D13" s="114"/>
      <c r="E13" s="114"/>
      <c r="F13" s="114"/>
      <c r="G13" s="114"/>
      <c r="H13" s="114"/>
      <c r="I13" s="209" t="s">
        <v>915</v>
      </c>
      <c r="J13" s="209"/>
      <c r="K13" s="209"/>
      <c r="L13" s="114"/>
      <c r="M13" s="114"/>
      <c r="N13" s="114"/>
      <c r="T13" s="114"/>
      <c r="U13" s="114"/>
      <c r="V13" s="114"/>
      <c r="W13" s="209" t="s">
        <v>915</v>
      </c>
      <c r="X13" s="209"/>
      <c r="Y13" s="209"/>
      <c r="Z13" s="114"/>
      <c r="AA13" s="114"/>
      <c r="AB13" s="114"/>
      <c r="AC13" s="114"/>
      <c r="AE13" s="202"/>
      <c r="AF13" s="128"/>
      <c r="AG13" s="119"/>
      <c r="AH13" s="114"/>
      <c r="AI13" s="114"/>
    </row>
    <row r="14" spans="2:35" ht="15.75" customHeight="1" thickBot="1" x14ac:dyDescent="0.3">
      <c r="B14" s="127"/>
      <c r="C14" s="202"/>
      <c r="D14" s="122" t="str">
        <f>INDEX(_Listor!$BY$3:$BZ$18,MATCH("M77",_Listor!$BX$3:$BX$18,0),2)</f>
        <v/>
      </c>
      <c r="E14" s="114"/>
      <c r="F14" s="114"/>
      <c r="G14" s="114"/>
      <c r="H14" s="114"/>
      <c r="I14" s="114"/>
      <c r="J14" s="114"/>
      <c r="K14" s="114"/>
      <c r="L14" s="114"/>
      <c r="M14" s="114"/>
      <c r="N14" s="114"/>
      <c r="O14" s="114"/>
      <c r="S14" s="114"/>
      <c r="T14" s="114"/>
      <c r="U14" s="114"/>
      <c r="V14" s="114"/>
      <c r="W14" s="114"/>
      <c r="X14" s="114"/>
      <c r="Y14" s="114"/>
      <c r="Z14" s="114"/>
      <c r="AA14" s="114"/>
      <c r="AB14" s="114"/>
      <c r="AC14" s="114"/>
      <c r="AD14" s="115" t="str">
        <f>INDEX(_Listor!$BY$3:$BZ$18,MATCH("M78",_Listor!$BX$3:$BX$18,0),2)</f>
        <v/>
      </c>
      <c r="AE14" s="202"/>
      <c r="AF14" s="128"/>
      <c r="AG14" s="119"/>
      <c r="AH14" s="114"/>
      <c r="AI14" s="114"/>
    </row>
    <row r="15" spans="2:35" ht="15.75" customHeight="1" thickBot="1" x14ac:dyDescent="0.3">
      <c r="B15" s="129"/>
      <c r="C15" s="114"/>
      <c r="D15" s="114"/>
      <c r="E15" s="114"/>
      <c r="F15" s="114"/>
      <c r="G15" s="114"/>
      <c r="H15" s="114"/>
      <c r="I15" s="202" t="s">
        <v>273</v>
      </c>
      <c r="J15" s="115"/>
      <c r="K15" s="114"/>
      <c r="L15" s="114"/>
      <c r="M15" s="114"/>
      <c r="N15" s="114"/>
      <c r="O15" s="114"/>
      <c r="S15" s="114"/>
      <c r="T15" s="114"/>
      <c r="U15" s="114"/>
      <c r="V15" s="114"/>
      <c r="W15" s="114"/>
      <c r="X15" s="115"/>
      <c r="Y15" s="202" t="s">
        <v>275</v>
      </c>
      <c r="AA15" s="114"/>
      <c r="AB15" s="114"/>
      <c r="AC15" s="114"/>
      <c r="AD15" s="114"/>
      <c r="AE15" s="114"/>
      <c r="AF15" s="130"/>
      <c r="AG15" s="114"/>
      <c r="AH15" s="114"/>
      <c r="AI15" s="114"/>
    </row>
    <row r="16" spans="2:35" ht="15.75" customHeight="1" x14ac:dyDescent="0.25">
      <c r="B16" s="129"/>
      <c r="C16" s="114"/>
      <c r="D16" s="114"/>
      <c r="E16" s="114"/>
      <c r="F16" s="114"/>
      <c r="G16" s="114"/>
      <c r="H16" s="114"/>
      <c r="I16" s="202"/>
      <c r="J16" s="114"/>
      <c r="K16" s="114"/>
      <c r="L16" s="114"/>
      <c r="M16" s="114"/>
      <c r="N16" s="114"/>
      <c r="O16" s="114"/>
      <c r="P16" s="114"/>
      <c r="R16" s="114"/>
      <c r="S16" s="114"/>
      <c r="T16" s="114"/>
      <c r="U16" s="114"/>
      <c r="V16" s="114"/>
      <c r="W16" s="114"/>
      <c r="X16" s="114"/>
      <c r="Y16" s="202"/>
      <c r="AA16" s="114"/>
      <c r="AB16" s="114"/>
      <c r="AC16" s="114"/>
      <c r="AD16" s="114"/>
      <c r="AE16" s="114"/>
      <c r="AF16" s="130"/>
      <c r="AG16" s="114"/>
      <c r="AH16" s="114"/>
      <c r="AI16" s="114"/>
    </row>
    <row r="17" spans="2:35" ht="15.75" customHeight="1" thickBot="1" x14ac:dyDescent="0.3">
      <c r="B17" s="129"/>
      <c r="C17" s="114"/>
      <c r="D17" s="114"/>
      <c r="E17" s="114"/>
      <c r="F17" s="114"/>
      <c r="G17" s="114"/>
      <c r="H17" s="114"/>
      <c r="I17" s="202"/>
      <c r="J17" s="115"/>
      <c r="K17" s="114"/>
      <c r="L17" s="114"/>
      <c r="M17" s="114"/>
      <c r="N17" s="114"/>
      <c r="O17" s="114"/>
      <c r="P17" s="114"/>
      <c r="R17" s="114"/>
      <c r="S17" s="114"/>
      <c r="T17" s="114"/>
      <c r="U17" s="114"/>
      <c r="V17" s="114"/>
      <c r="W17" s="114"/>
      <c r="X17" s="115"/>
      <c r="Y17" s="202"/>
      <c r="AA17" s="114"/>
      <c r="AB17" s="114"/>
      <c r="AC17" s="114"/>
      <c r="AD17" s="114"/>
      <c r="AE17" s="114"/>
      <c r="AF17" s="130"/>
      <c r="AG17" s="114"/>
      <c r="AH17" s="114"/>
      <c r="AI17" s="114"/>
    </row>
    <row r="18" spans="2:35" ht="15.75" customHeight="1" thickBot="1" x14ac:dyDescent="0.3">
      <c r="B18" s="127"/>
      <c r="C18" s="202" t="s">
        <v>249</v>
      </c>
      <c r="D18" s="115" t="str">
        <f>INDEX(_Listor!$BY$3:$BZ$18,MATCH("M73",_Listor!$BX$3:$BX$18,0),1)</f>
        <v/>
      </c>
      <c r="E18" s="114"/>
      <c r="F18" s="114"/>
      <c r="G18" s="114"/>
      <c r="H18" s="114"/>
      <c r="I18" s="114"/>
      <c r="J18" s="114"/>
      <c r="K18" s="114"/>
      <c r="L18" s="114"/>
      <c r="M18" s="114"/>
      <c r="N18" s="114"/>
      <c r="O18" s="114"/>
      <c r="P18" s="114"/>
      <c r="Q18" s="114" t="s">
        <v>321</v>
      </c>
      <c r="R18" s="114"/>
      <c r="S18" s="114"/>
      <c r="T18" s="114"/>
      <c r="U18" s="114"/>
      <c r="V18" s="114"/>
      <c r="W18" s="114"/>
      <c r="X18" s="114"/>
      <c r="Y18" s="114"/>
      <c r="Z18" s="114"/>
      <c r="AA18" s="114"/>
      <c r="AB18" s="114"/>
      <c r="AC18" s="114"/>
      <c r="AD18" s="115" t="str">
        <f>INDEX(_Listor!$BY$3:$BZ$18,MATCH("M79",_Listor!$BX$3:$BX$18,0),1)</f>
        <v/>
      </c>
      <c r="AE18" s="202" t="s">
        <v>255</v>
      </c>
      <c r="AF18" s="128"/>
      <c r="AG18" s="119"/>
      <c r="AH18" s="114"/>
      <c r="AI18" s="114"/>
    </row>
    <row r="19" spans="2:35" ht="15.75" customHeight="1" thickBot="1" x14ac:dyDescent="0.3">
      <c r="B19" s="127"/>
      <c r="C19" s="202"/>
      <c r="D19" s="114"/>
      <c r="E19" s="114"/>
      <c r="F19" s="114"/>
      <c r="G19" s="114"/>
      <c r="H19" s="114"/>
      <c r="I19" s="114"/>
      <c r="J19" s="114"/>
      <c r="K19" s="114"/>
      <c r="L19" s="114"/>
      <c r="M19" s="114"/>
      <c r="N19" s="114"/>
      <c r="O19" s="114"/>
      <c r="P19" s="114"/>
      <c r="Q19" s="115"/>
      <c r="R19" s="114"/>
      <c r="S19" s="114"/>
      <c r="T19" s="114"/>
      <c r="U19" s="114"/>
      <c r="V19" s="114"/>
      <c r="W19" s="114"/>
      <c r="X19" s="114"/>
      <c r="Y19" s="114"/>
      <c r="Z19" s="114"/>
      <c r="AA19" s="114"/>
      <c r="AB19" s="114"/>
      <c r="AC19" s="114"/>
      <c r="AE19" s="202"/>
      <c r="AF19" s="128"/>
      <c r="AG19" s="119"/>
      <c r="AH19" s="114"/>
      <c r="AI19" s="114"/>
    </row>
    <row r="20" spans="2:35" ht="15.75" customHeight="1" thickBot="1" x14ac:dyDescent="0.3">
      <c r="B20" s="127"/>
      <c r="C20" s="202"/>
      <c r="D20" s="115" t="str">
        <f>INDEX(_Listor!$BY$3:$BZ$18,MATCH("M73",_Listor!$BX$3:$BX$18,0),2)</f>
        <v/>
      </c>
      <c r="E20" s="114"/>
      <c r="G20" s="114"/>
      <c r="H20" s="114"/>
      <c r="I20" s="114"/>
      <c r="J20" s="114"/>
      <c r="K20" s="114"/>
      <c r="L20" s="114"/>
      <c r="M20" s="114"/>
      <c r="N20" s="114"/>
      <c r="O20" s="114"/>
      <c r="P20" s="114"/>
      <c r="R20" s="114"/>
      <c r="S20" s="114"/>
      <c r="T20" s="114"/>
      <c r="U20" s="114"/>
      <c r="V20" s="114"/>
      <c r="W20" s="114"/>
      <c r="X20" s="114"/>
      <c r="Y20" s="114"/>
      <c r="Z20" s="114"/>
      <c r="AA20" s="114"/>
      <c r="AB20" s="114"/>
      <c r="AC20" s="114"/>
      <c r="AD20" s="122" t="str">
        <f>INDEX(_Listor!$BY$3:$BZ$18,MATCH("M79",_Listor!$BX$3:$BX$18,0),2)</f>
        <v/>
      </c>
      <c r="AE20" s="202"/>
      <c r="AF20" s="128"/>
      <c r="AG20" s="119"/>
      <c r="AH20" s="114"/>
      <c r="AI20" s="114"/>
    </row>
    <row r="21" spans="2:35" ht="15.75" customHeight="1" thickBot="1" x14ac:dyDescent="0.3">
      <c r="B21" s="127"/>
      <c r="E21" s="114"/>
      <c r="F21" s="202" t="s">
        <v>266</v>
      </c>
      <c r="G21" s="115"/>
      <c r="H21" s="114"/>
      <c r="I21" s="114"/>
      <c r="J21" s="114"/>
      <c r="K21" s="114"/>
      <c r="L21" s="114"/>
      <c r="M21" s="114"/>
      <c r="N21" s="114"/>
      <c r="O21" s="114"/>
      <c r="P21" s="115"/>
      <c r="R21" s="115"/>
      <c r="S21" s="114"/>
      <c r="T21" s="114"/>
      <c r="U21" s="114"/>
      <c r="V21" s="114"/>
      <c r="W21" s="114"/>
      <c r="X21" s="114"/>
      <c r="Y21" s="114"/>
      <c r="Z21" s="114"/>
      <c r="AA21" s="115"/>
      <c r="AB21" s="202" t="s">
        <v>268</v>
      </c>
      <c r="AD21" s="114"/>
      <c r="AE21" s="114"/>
      <c r="AF21" s="130"/>
      <c r="AG21" s="114"/>
      <c r="AH21" s="114"/>
      <c r="AI21" s="114"/>
    </row>
    <row r="22" spans="2:35" ht="15.75" customHeight="1" x14ac:dyDescent="0.25">
      <c r="B22" s="127"/>
      <c r="E22" s="114"/>
      <c r="F22" s="202"/>
      <c r="G22" s="114"/>
      <c r="H22" s="114"/>
      <c r="I22" s="114"/>
      <c r="J22" s="114"/>
      <c r="K22" s="114"/>
      <c r="L22" s="114"/>
      <c r="M22" s="114"/>
      <c r="N22" s="114"/>
      <c r="O22" s="114"/>
      <c r="Q22" s="114" t="s">
        <v>354</v>
      </c>
      <c r="S22" s="114"/>
      <c r="T22" s="114"/>
      <c r="U22" s="114"/>
      <c r="V22" s="114"/>
      <c r="W22" s="114"/>
      <c r="X22" s="114"/>
      <c r="Y22" s="114"/>
      <c r="Z22" s="114"/>
      <c r="AA22" s="114"/>
      <c r="AB22" s="202"/>
      <c r="AD22" s="114"/>
      <c r="AE22" s="114"/>
      <c r="AF22" s="130"/>
      <c r="AG22" s="114"/>
      <c r="AH22" s="114"/>
      <c r="AI22" s="114"/>
    </row>
    <row r="23" spans="2:35" ht="21" customHeight="1" thickBot="1" x14ac:dyDescent="0.4">
      <c r="B23" s="127"/>
      <c r="E23" s="114"/>
      <c r="F23" s="202"/>
      <c r="G23" s="115"/>
      <c r="H23" s="114"/>
      <c r="I23" s="114"/>
      <c r="J23" s="114"/>
      <c r="K23" s="114"/>
      <c r="L23" s="114"/>
      <c r="M23" s="114"/>
      <c r="N23" s="114"/>
      <c r="O23" s="114"/>
      <c r="P23" s="209" t="s">
        <v>318</v>
      </c>
      <c r="Q23" s="209"/>
      <c r="R23" s="209"/>
      <c r="S23" s="114"/>
      <c r="T23" s="114"/>
      <c r="U23" s="114"/>
      <c r="V23" s="114"/>
      <c r="W23" s="114"/>
      <c r="X23" s="114"/>
      <c r="Y23" s="114"/>
      <c r="Z23" s="114"/>
      <c r="AA23" s="115"/>
      <c r="AB23" s="202"/>
      <c r="AD23" s="114"/>
      <c r="AE23" s="114"/>
      <c r="AF23" s="128"/>
      <c r="AH23" s="114"/>
      <c r="AI23" s="114"/>
    </row>
    <row r="24" spans="2:35" ht="15.75" customHeight="1" thickBot="1" x14ac:dyDescent="0.3">
      <c r="B24" s="127"/>
      <c r="C24" s="202" t="s">
        <v>250</v>
      </c>
      <c r="D24" s="115" t="str">
        <f>INDEX(_Listor!$BY$3:$BZ$18,MATCH("M75",_Listor!$BX$3:$BX$18,0),1)</f>
        <v/>
      </c>
      <c r="E24" s="114"/>
      <c r="F24" s="114"/>
      <c r="G24" s="114"/>
      <c r="H24" s="114"/>
      <c r="I24" s="114"/>
      <c r="J24" s="114"/>
      <c r="K24" s="114"/>
      <c r="L24" s="114"/>
      <c r="M24" s="114"/>
      <c r="N24" s="114"/>
      <c r="O24" s="114"/>
      <c r="S24" s="114"/>
      <c r="T24" s="114"/>
      <c r="U24" s="114"/>
      <c r="V24" s="114"/>
      <c r="W24" s="114"/>
      <c r="X24" s="114"/>
      <c r="Y24" s="114"/>
      <c r="Z24" s="114"/>
      <c r="AA24" s="114"/>
      <c r="AB24" s="114"/>
      <c r="AC24" s="114"/>
      <c r="AD24" s="115" t="str">
        <f>INDEX(_Listor!$BY$3:$BZ$18,MATCH("M80",_Listor!$BX$3:$BX$18,0),1)</f>
        <v/>
      </c>
      <c r="AE24" s="202" t="s">
        <v>256</v>
      </c>
      <c r="AF24" s="128"/>
      <c r="AG24" s="119"/>
      <c r="AH24" s="114"/>
      <c r="AI24" s="114"/>
    </row>
    <row r="25" spans="2:35" ht="15.75" customHeight="1" x14ac:dyDescent="0.25">
      <c r="B25" s="127"/>
      <c r="C25" s="202"/>
      <c r="D25" s="114"/>
      <c r="E25" s="114"/>
      <c r="F25" s="114"/>
      <c r="G25" s="114"/>
      <c r="H25" s="114"/>
      <c r="I25" s="114"/>
      <c r="J25" s="114"/>
      <c r="K25" s="114"/>
      <c r="L25" s="114"/>
      <c r="N25" s="114"/>
      <c r="O25" s="114"/>
      <c r="P25" s="114"/>
      <c r="Q25" s="114"/>
      <c r="R25" s="114"/>
      <c r="S25" s="114"/>
      <c r="T25" s="114"/>
      <c r="V25" s="114"/>
      <c r="W25" s="114"/>
      <c r="X25" s="114"/>
      <c r="Y25" s="114"/>
      <c r="Z25" s="114"/>
      <c r="AA25" s="114"/>
      <c r="AB25" s="114"/>
      <c r="AC25" s="114"/>
      <c r="AE25" s="202"/>
      <c r="AF25" s="128"/>
      <c r="AG25" s="119"/>
      <c r="AH25" s="114"/>
      <c r="AI25" s="114"/>
    </row>
    <row r="26" spans="2:35" ht="21.75" thickBot="1" x14ac:dyDescent="0.4">
      <c r="B26" s="127"/>
      <c r="C26" s="202"/>
      <c r="D26" s="115" t="str">
        <f>INDEX(_Listor!$BY$3:$BZ$18,MATCH("M75",_Listor!$BX$3:$BX$18,0),2)</f>
        <v/>
      </c>
      <c r="E26" s="114"/>
      <c r="F26" s="114"/>
      <c r="G26" s="114"/>
      <c r="H26" s="114"/>
      <c r="I26" s="114"/>
      <c r="J26" s="114"/>
      <c r="K26" s="114"/>
      <c r="L26" s="209" t="s">
        <v>916</v>
      </c>
      <c r="M26" s="209"/>
      <c r="N26" s="209"/>
      <c r="O26" s="114"/>
      <c r="P26" s="210" t="s">
        <v>922</v>
      </c>
      <c r="Q26" s="211"/>
      <c r="R26" s="212"/>
      <c r="S26" s="114"/>
      <c r="T26" s="209" t="s">
        <v>916</v>
      </c>
      <c r="U26" s="209"/>
      <c r="V26" s="209"/>
      <c r="W26" s="114"/>
      <c r="Z26" s="114"/>
      <c r="AA26" s="114"/>
      <c r="AB26" s="114"/>
      <c r="AC26" s="114"/>
      <c r="AD26" s="122" t="str">
        <f>INDEX(_Listor!$BY$3:$BZ$18,MATCH("M80",_Listor!$BX$3:$BX$18,0),2)</f>
        <v/>
      </c>
      <c r="AE26" s="202"/>
      <c r="AF26" s="128"/>
      <c r="AG26" s="119"/>
      <c r="AH26" s="114"/>
      <c r="AI26" s="114"/>
    </row>
    <row r="27" spans="2:35" ht="15.75" customHeight="1" x14ac:dyDescent="0.25">
      <c r="B27" s="127"/>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30"/>
      <c r="AG27" s="114"/>
      <c r="AH27" s="114"/>
      <c r="AI27" s="114"/>
    </row>
    <row r="28" spans="2:35" ht="15.75" customHeight="1" thickBot="1" x14ac:dyDescent="0.3">
      <c r="B28" s="127"/>
      <c r="E28" s="114"/>
      <c r="F28" s="114"/>
      <c r="G28" s="114"/>
      <c r="H28" s="114"/>
      <c r="I28" s="114"/>
      <c r="J28" s="114"/>
      <c r="K28" s="114"/>
      <c r="L28" s="202" t="s">
        <v>277</v>
      </c>
      <c r="M28" s="115"/>
      <c r="N28" s="114"/>
      <c r="O28" s="114"/>
      <c r="P28" s="114"/>
      <c r="Q28" s="114"/>
      <c r="R28" s="114"/>
      <c r="S28" s="114"/>
      <c r="T28" s="114"/>
      <c r="U28" s="115"/>
      <c r="V28" s="202" t="s">
        <v>278</v>
      </c>
      <c r="X28" s="114"/>
      <c r="Y28" s="114"/>
      <c r="Z28" s="114"/>
      <c r="AA28" s="114"/>
      <c r="AB28" s="114"/>
      <c r="AC28" s="114"/>
      <c r="AD28" s="114"/>
      <c r="AE28" s="114"/>
      <c r="AF28" s="130"/>
      <c r="AG28" s="114"/>
      <c r="AH28" s="114"/>
      <c r="AI28" s="114"/>
    </row>
    <row r="29" spans="2:35" ht="15.75" customHeight="1" x14ac:dyDescent="0.25">
      <c r="B29" s="127"/>
      <c r="E29" s="114"/>
      <c r="F29" s="114"/>
      <c r="G29" s="114"/>
      <c r="H29" s="114"/>
      <c r="I29" s="114"/>
      <c r="J29" s="114"/>
      <c r="K29" s="114"/>
      <c r="L29" s="202"/>
      <c r="M29" s="114"/>
      <c r="N29" s="114"/>
      <c r="O29" s="114"/>
      <c r="P29" s="114"/>
      <c r="Q29" s="114"/>
      <c r="R29" s="114"/>
      <c r="S29" s="114"/>
      <c r="T29" s="114"/>
      <c r="U29" s="114"/>
      <c r="V29" s="202"/>
      <c r="Z29" s="114"/>
      <c r="AA29" s="114"/>
      <c r="AB29" s="114"/>
      <c r="AC29" s="114"/>
      <c r="AD29" s="114"/>
      <c r="AE29" s="114"/>
      <c r="AF29" s="130"/>
      <c r="AG29" s="114"/>
      <c r="AH29" s="114"/>
      <c r="AI29" s="114"/>
    </row>
    <row r="30" spans="2:35" ht="15.75" customHeight="1" thickBot="1" x14ac:dyDescent="0.3">
      <c r="B30" s="127"/>
      <c r="E30" s="114"/>
      <c r="F30" s="114"/>
      <c r="G30" s="114"/>
      <c r="H30" s="114"/>
      <c r="I30" s="114"/>
      <c r="J30" s="114"/>
      <c r="K30" s="114"/>
      <c r="L30" s="202"/>
      <c r="M30" s="115"/>
      <c r="N30" s="114"/>
      <c r="O30" s="114"/>
      <c r="P30" s="114"/>
      <c r="Q30" s="114"/>
      <c r="R30" s="114"/>
      <c r="S30" s="114"/>
      <c r="T30" s="114"/>
      <c r="U30" s="115"/>
      <c r="V30" s="202"/>
      <c r="X30" s="114"/>
      <c r="Y30" s="114"/>
      <c r="Z30" s="114"/>
      <c r="AA30" s="114"/>
      <c r="AB30" s="114"/>
      <c r="AC30" s="114"/>
      <c r="AD30" s="114"/>
      <c r="AE30" s="114"/>
      <c r="AF30" s="130"/>
      <c r="AG30" s="114"/>
      <c r="AH30" s="114"/>
      <c r="AI30" s="114"/>
    </row>
    <row r="31" spans="2:35" ht="15.75" customHeight="1" x14ac:dyDescent="0.25">
      <c r="B31" s="129"/>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30"/>
      <c r="AG31" s="114"/>
      <c r="AH31" s="114"/>
      <c r="AI31" s="114"/>
    </row>
    <row r="32" spans="2:35" ht="15.75" customHeight="1" thickBot="1" x14ac:dyDescent="0.3">
      <c r="B32" s="127"/>
      <c r="C32" s="202" t="s">
        <v>257</v>
      </c>
      <c r="D32" s="115" t="str">
        <f>INDEX(_Listor!$BY$3:$BZ$18,MATCH("M83",_Listor!$BX$3:$BX$18,0),1)</f>
        <v/>
      </c>
      <c r="E32" s="114"/>
      <c r="F32" s="114"/>
      <c r="G32" s="114"/>
      <c r="H32" s="114"/>
      <c r="I32" s="114"/>
      <c r="J32" s="114"/>
      <c r="K32" s="114"/>
      <c r="L32" s="114"/>
      <c r="M32" s="114"/>
      <c r="N32" s="114"/>
      <c r="O32" s="114"/>
      <c r="S32" s="114"/>
      <c r="T32" s="114"/>
      <c r="U32" s="114"/>
      <c r="V32" s="114"/>
      <c r="W32" s="114"/>
      <c r="X32" s="114"/>
      <c r="Y32" s="114"/>
      <c r="Z32" s="114"/>
      <c r="AA32" s="114"/>
      <c r="AB32" s="114"/>
      <c r="AC32" s="114"/>
      <c r="AD32" s="115" t="str">
        <f>INDEX(_Listor!$BY$3:$BZ$18,MATCH("M86",_Listor!$BX$3:$BX$18,0),1)</f>
        <v/>
      </c>
      <c r="AE32" s="202" t="s">
        <v>261</v>
      </c>
      <c r="AF32" s="128"/>
      <c r="AG32" s="119"/>
      <c r="AH32" s="114"/>
      <c r="AI32" s="114"/>
    </row>
    <row r="33" spans="2:35" ht="15.75" customHeight="1" x14ac:dyDescent="0.25">
      <c r="B33" s="127"/>
      <c r="C33" s="202"/>
      <c r="D33" s="114"/>
      <c r="E33" s="114"/>
      <c r="F33" s="114"/>
      <c r="G33" s="114"/>
      <c r="H33" s="114"/>
      <c r="I33" s="114"/>
      <c r="J33" s="114"/>
      <c r="K33" s="114"/>
      <c r="L33" s="114"/>
      <c r="M33" s="114"/>
      <c r="N33" s="114"/>
      <c r="O33" s="114"/>
      <c r="S33" s="114"/>
      <c r="T33" s="114"/>
      <c r="U33" s="114"/>
      <c r="V33" s="114"/>
      <c r="W33" s="114"/>
      <c r="X33" s="114"/>
      <c r="Y33" s="114"/>
      <c r="Z33" s="114"/>
      <c r="AA33" s="114"/>
      <c r="AB33" s="114"/>
      <c r="AC33" s="114"/>
      <c r="AE33" s="202"/>
      <c r="AF33" s="128"/>
      <c r="AG33" s="119"/>
      <c r="AH33" s="114"/>
      <c r="AI33" s="114"/>
    </row>
    <row r="34" spans="2:35" ht="21.75" thickBot="1" x14ac:dyDescent="0.4">
      <c r="B34" s="127"/>
      <c r="C34" s="202"/>
      <c r="D34" s="115" t="str">
        <f>INDEX(_Listor!$BY$3:$BZ$18,MATCH("M83",_Listor!$BX$3:$BX$18,0),2)</f>
        <v/>
      </c>
      <c r="E34" s="114"/>
      <c r="G34" s="114"/>
      <c r="H34" s="114"/>
      <c r="I34" s="114"/>
      <c r="J34" s="114"/>
      <c r="K34" s="114"/>
      <c r="L34" s="114"/>
      <c r="M34" s="114"/>
      <c r="N34" s="114"/>
      <c r="O34" s="114"/>
      <c r="P34" s="209" t="s">
        <v>917</v>
      </c>
      <c r="Q34" s="209"/>
      <c r="R34" s="209"/>
      <c r="S34" s="114"/>
      <c r="T34" s="114"/>
      <c r="U34" s="114"/>
      <c r="V34" s="114"/>
      <c r="W34" s="114"/>
      <c r="X34" s="114"/>
      <c r="Y34" s="114"/>
      <c r="Z34" s="114"/>
      <c r="AA34" s="114"/>
      <c r="AB34" s="114"/>
      <c r="AC34" s="114"/>
      <c r="AD34" s="115" t="str">
        <f>INDEX(_Listor!$BY$3:$BZ$18,MATCH("M86",_Listor!$BX$3:$BX$18,0),2)</f>
        <v/>
      </c>
      <c r="AE34" s="202"/>
      <c r="AF34" s="128"/>
      <c r="AG34" s="119"/>
      <c r="AH34" s="114"/>
      <c r="AI34" s="114"/>
    </row>
    <row r="35" spans="2:35" ht="15.75" customHeight="1" thickBot="1" x14ac:dyDescent="0.3">
      <c r="B35" s="129"/>
      <c r="C35" s="114"/>
      <c r="D35" s="114"/>
      <c r="E35" s="114"/>
      <c r="F35" s="202" t="s">
        <v>269</v>
      </c>
      <c r="G35" s="115"/>
      <c r="H35" s="114"/>
      <c r="I35" s="114"/>
      <c r="J35" s="114"/>
      <c r="K35" s="114"/>
      <c r="L35" s="114"/>
      <c r="M35" s="114"/>
      <c r="N35" s="114"/>
      <c r="O35" s="114"/>
      <c r="Q35" s="114" t="s">
        <v>355</v>
      </c>
      <c r="S35" s="114"/>
      <c r="T35" s="114"/>
      <c r="U35" s="114"/>
      <c r="V35" s="114"/>
      <c r="W35" s="114"/>
      <c r="X35" s="114"/>
      <c r="Y35" s="114"/>
      <c r="Z35" s="114"/>
      <c r="AA35" s="115"/>
      <c r="AB35" s="202" t="s">
        <v>271</v>
      </c>
      <c r="AD35" s="114"/>
      <c r="AE35" s="114"/>
      <c r="AF35" s="130"/>
      <c r="AG35" s="114"/>
      <c r="AH35" s="114"/>
      <c r="AI35" s="114"/>
    </row>
    <row r="36" spans="2:35" ht="15.75" customHeight="1" thickBot="1" x14ac:dyDescent="0.3">
      <c r="B36" s="129"/>
      <c r="C36" s="114"/>
      <c r="D36" s="114"/>
      <c r="E36" s="114"/>
      <c r="F36" s="202"/>
      <c r="G36" s="114"/>
      <c r="H36" s="114"/>
      <c r="I36" s="114"/>
      <c r="J36" s="114"/>
      <c r="K36" s="114"/>
      <c r="L36" s="114"/>
      <c r="M36" s="114"/>
      <c r="N36" s="114"/>
      <c r="O36" s="114"/>
      <c r="P36" s="115"/>
      <c r="R36" s="115"/>
      <c r="S36" s="114"/>
      <c r="T36" s="114"/>
      <c r="U36" s="114"/>
      <c r="V36" s="114"/>
      <c r="W36" s="114"/>
      <c r="X36" s="114"/>
      <c r="Y36" s="114"/>
      <c r="Z36" s="114"/>
      <c r="AA36" s="114"/>
      <c r="AB36" s="202"/>
      <c r="AD36" s="114"/>
      <c r="AE36" s="114"/>
      <c r="AF36" s="130"/>
      <c r="AG36" s="114"/>
      <c r="AH36" s="114"/>
      <c r="AI36" s="114"/>
    </row>
    <row r="37" spans="2:35" ht="15.75" customHeight="1" thickBot="1" x14ac:dyDescent="0.3">
      <c r="B37" s="127"/>
      <c r="E37" s="114"/>
      <c r="F37" s="202"/>
      <c r="G37" s="115"/>
      <c r="H37" s="114"/>
      <c r="K37" s="114"/>
      <c r="P37" s="114"/>
      <c r="Q37" s="114"/>
      <c r="R37" s="114"/>
      <c r="AA37" s="115"/>
      <c r="AB37" s="202"/>
      <c r="AE37" s="114"/>
      <c r="AF37" s="128"/>
      <c r="AH37" s="114"/>
      <c r="AI37" s="114"/>
    </row>
    <row r="38" spans="2:35" ht="15.75" customHeight="1" thickBot="1" x14ac:dyDescent="0.3">
      <c r="B38" s="127"/>
      <c r="C38" s="202" t="s">
        <v>258</v>
      </c>
      <c r="D38" s="115" t="str">
        <f>INDEX(_Listor!$BY$3:$BZ$18,MATCH("M84",_Listor!$BX$3:$BX$18,0),1)</f>
        <v/>
      </c>
      <c r="E38" s="114"/>
      <c r="F38" s="114"/>
      <c r="G38" s="114"/>
      <c r="H38" s="114"/>
      <c r="I38" s="114"/>
      <c r="J38" s="114"/>
      <c r="K38" s="114"/>
      <c r="L38" s="114"/>
      <c r="M38" s="114"/>
      <c r="N38" s="114"/>
      <c r="O38" s="114"/>
      <c r="P38" s="114"/>
      <c r="Q38" s="114" t="s">
        <v>356</v>
      </c>
      <c r="R38" s="114"/>
      <c r="S38" s="114"/>
      <c r="T38" s="114"/>
      <c r="U38" s="114"/>
      <c r="V38" s="114"/>
      <c r="W38" s="114"/>
      <c r="X38" s="114"/>
      <c r="Y38" s="114"/>
      <c r="Z38" s="114"/>
      <c r="AA38" s="114"/>
      <c r="AB38" s="114"/>
      <c r="AC38" s="114"/>
      <c r="AD38" s="115" t="str">
        <f>INDEX(_Listor!$BY$3:$BZ$18,MATCH("M88",_Listor!$BX$3:$BX$18,0),1)</f>
        <v/>
      </c>
      <c r="AE38" s="202" t="s">
        <v>262</v>
      </c>
      <c r="AF38" s="128"/>
      <c r="AG38" s="119"/>
      <c r="AH38" s="114"/>
      <c r="AI38" s="114"/>
    </row>
    <row r="39" spans="2:35" ht="15.75" customHeight="1" thickBot="1" x14ac:dyDescent="0.3">
      <c r="B39" s="127"/>
      <c r="C39" s="202"/>
      <c r="D39" s="114"/>
      <c r="E39" s="114"/>
      <c r="F39" s="114"/>
      <c r="G39" s="114"/>
      <c r="H39" s="114"/>
      <c r="I39" s="114"/>
      <c r="J39" s="114"/>
      <c r="K39" s="114"/>
      <c r="L39" s="114"/>
      <c r="M39" s="114"/>
      <c r="N39" s="114"/>
      <c r="O39" s="114"/>
      <c r="P39" s="114"/>
      <c r="Q39" s="115"/>
      <c r="R39" s="114"/>
      <c r="S39" s="114"/>
      <c r="T39" s="114"/>
      <c r="U39" s="114"/>
      <c r="V39" s="114"/>
      <c r="W39" s="114"/>
      <c r="AA39" s="114"/>
      <c r="AB39" s="114"/>
      <c r="AC39" s="114"/>
      <c r="AE39" s="202"/>
      <c r="AF39" s="128"/>
      <c r="AG39" s="119"/>
      <c r="AH39" s="114"/>
      <c r="AI39" s="114"/>
    </row>
    <row r="40" spans="2:35" ht="15.75" customHeight="1" thickBot="1" x14ac:dyDescent="0.3">
      <c r="B40" s="127"/>
      <c r="C40" s="202"/>
      <c r="D40" s="115" t="str">
        <f>INDEX(_Listor!$BY$3:$BZ$18,MATCH("M84",_Listor!$BX$3:$BX$18,0),2)</f>
        <v/>
      </c>
      <c r="E40" s="114"/>
      <c r="F40" s="114"/>
      <c r="G40" s="114"/>
      <c r="H40" s="114"/>
      <c r="J40" s="114"/>
      <c r="K40" s="114"/>
      <c r="L40" s="114"/>
      <c r="M40" s="114"/>
      <c r="N40" s="114"/>
      <c r="O40" s="114"/>
      <c r="S40" s="114"/>
      <c r="T40" s="114"/>
      <c r="U40" s="114"/>
      <c r="V40" s="114"/>
      <c r="W40" s="114"/>
      <c r="Y40" s="114"/>
      <c r="AA40" s="114"/>
      <c r="AB40" s="114"/>
      <c r="AC40" s="114"/>
      <c r="AD40" s="115" t="str">
        <f>INDEX(_Listor!$BY$3:$BZ$18,MATCH("M88",_Listor!$BX$3:$BX$18,0),2)</f>
        <v/>
      </c>
      <c r="AE40" s="202"/>
      <c r="AF40" s="128"/>
      <c r="AG40" s="119"/>
      <c r="AH40" s="114"/>
      <c r="AI40" s="114"/>
    </row>
    <row r="41" spans="2:35" ht="15.75" customHeight="1" thickBot="1" x14ac:dyDescent="0.3">
      <c r="B41" s="129"/>
      <c r="C41" s="114"/>
      <c r="D41" s="114"/>
      <c r="E41" s="114"/>
      <c r="F41" s="114"/>
      <c r="G41" s="114"/>
      <c r="H41" s="114"/>
      <c r="I41" s="202" t="s">
        <v>274</v>
      </c>
      <c r="J41" s="115"/>
      <c r="K41" s="114"/>
      <c r="L41" s="114"/>
      <c r="M41" s="114"/>
      <c r="N41" s="114"/>
      <c r="O41" s="114"/>
      <c r="S41" s="114"/>
      <c r="T41" s="114"/>
      <c r="U41" s="114"/>
      <c r="V41" s="114"/>
      <c r="W41" s="114"/>
      <c r="X41" s="115"/>
      <c r="Y41" s="202" t="s">
        <v>276</v>
      </c>
      <c r="AA41" s="114"/>
      <c r="AB41" s="114"/>
      <c r="AC41" s="114"/>
      <c r="AD41" s="114"/>
      <c r="AE41" s="114"/>
      <c r="AF41" s="130"/>
      <c r="AG41" s="114"/>
      <c r="AH41" s="114"/>
      <c r="AI41" s="114"/>
    </row>
    <row r="42" spans="2:35" ht="15.75" customHeight="1" x14ac:dyDescent="0.25">
      <c r="B42" s="129"/>
      <c r="C42" s="114"/>
      <c r="D42" s="114"/>
      <c r="E42" s="114"/>
      <c r="F42" s="114"/>
      <c r="G42" s="114"/>
      <c r="H42" s="114"/>
      <c r="I42" s="202"/>
      <c r="J42" s="114"/>
      <c r="K42" s="114"/>
      <c r="L42" s="114"/>
      <c r="M42" s="114"/>
      <c r="N42" s="114"/>
      <c r="O42" s="114"/>
      <c r="P42" s="114"/>
      <c r="Q42" s="114"/>
      <c r="R42" s="114"/>
      <c r="S42" s="114"/>
      <c r="T42" s="114"/>
      <c r="U42" s="114"/>
      <c r="V42" s="114"/>
      <c r="W42" s="114"/>
      <c r="X42" s="114"/>
      <c r="Y42" s="202"/>
      <c r="AA42" s="114"/>
      <c r="AB42" s="114"/>
      <c r="AC42" s="114"/>
      <c r="AD42" s="114"/>
      <c r="AE42" s="114"/>
      <c r="AF42" s="130"/>
      <c r="AG42" s="114"/>
      <c r="AH42" s="114"/>
      <c r="AI42" s="114"/>
    </row>
    <row r="43" spans="2:35" ht="15.75" customHeight="1" thickBot="1" x14ac:dyDescent="0.3">
      <c r="B43" s="127"/>
      <c r="D43" s="114"/>
      <c r="E43" s="114"/>
      <c r="F43" s="114"/>
      <c r="G43" s="114"/>
      <c r="H43" s="114"/>
      <c r="I43" s="202"/>
      <c r="J43" s="115"/>
      <c r="K43" s="114"/>
      <c r="L43" s="114"/>
      <c r="M43" s="114"/>
      <c r="N43" s="114"/>
      <c r="O43" s="114"/>
      <c r="P43" s="114"/>
      <c r="Q43" s="114"/>
      <c r="R43" s="114"/>
      <c r="S43" s="114"/>
      <c r="T43" s="114"/>
      <c r="U43" s="114"/>
      <c r="V43" s="114"/>
      <c r="W43" s="114"/>
      <c r="X43" s="115"/>
      <c r="Y43" s="202"/>
      <c r="AA43" s="114"/>
      <c r="AB43" s="114"/>
      <c r="AC43" s="114"/>
      <c r="AD43" s="114"/>
      <c r="AE43" s="114"/>
      <c r="AF43" s="128"/>
      <c r="AH43" s="114"/>
      <c r="AI43" s="114"/>
    </row>
    <row r="44" spans="2:35" ht="15.75" customHeight="1" thickBot="1" x14ac:dyDescent="0.3">
      <c r="B44" s="127"/>
      <c r="C44" s="202" t="s">
        <v>259</v>
      </c>
      <c r="D44" s="115" t="str">
        <f>INDEX(_Listor!$BY$3:$BZ$18,MATCH("M81",_Listor!$BX$3:$BX$18,0),1)</f>
        <v/>
      </c>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5" t="str">
        <f>INDEX(_Listor!$BY$3:$BZ$18,MATCH("M85",_Listor!$BX$3:$BX$18,0),1)</f>
        <v/>
      </c>
      <c r="AE44" s="202" t="s">
        <v>263</v>
      </c>
      <c r="AF44" s="128"/>
      <c r="AG44" s="119"/>
      <c r="AH44" s="114"/>
      <c r="AI44" s="114"/>
    </row>
    <row r="45" spans="2:35" ht="15.75" customHeight="1" x14ac:dyDescent="0.25">
      <c r="B45" s="127"/>
      <c r="C45" s="202"/>
      <c r="D45" s="114"/>
      <c r="E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E45" s="202"/>
      <c r="AF45" s="128"/>
      <c r="AG45" s="119"/>
      <c r="AH45" s="114"/>
      <c r="AI45" s="114"/>
    </row>
    <row r="46" spans="2:35" ht="15.75" customHeight="1" thickBot="1" x14ac:dyDescent="0.3">
      <c r="B46" s="127"/>
      <c r="C46" s="202"/>
      <c r="D46" s="122" t="str">
        <f>INDEX(_Listor!$BY$3:$BZ$18,MATCH("M81",_Listor!$BX$3:$BX$18,0),2)</f>
        <v/>
      </c>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22" t="str">
        <f>INDEX(_Listor!$BY$3:$BZ$18,MATCH("M85",_Listor!$BX$3:$BX$18,0),2)</f>
        <v/>
      </c>
      <c r="AE46" s="202"/>
      <c r="AF46" s="128"/>
      <c r="AG46" s="119"/>
      <c r="AH46" s="114"/>
      <c r="AI46" s="114"/>
    </row>
    <row r="47" spans="2:35" ht="15.75" customHeight="1" thickBot="1" x14ac:dyDescent="0.3">
      <c r="B47" s="127"/>
      <c r="D47" s="114"/>
      <c r="E47" s="114"/>
      <c r="F47" s="202" t="s">
        <v>270</v>
      </c>
      <c r="G47" s="115"/>
      <c r="H47" s="114"/>
      <c r="I47" s="114"/>
      <c r="J47" s="114"/>
      <c r="K47" s="114"/>
      <c r="L47" s="114"/>
      <c r="M47" s="114"/>
      <c r="N47" s="114"/>
      <c r="O47" s="114"/>
      <c r="P47" s="114"/>
      <c r="Q47" s="114"/>
      <c r="R47" s="114"/>
      <c r="S47" s="114"/>
      <c r="T47" s="114"/>
      <c r="U47" s="114"/>
      <c r="V47" s="114"/>
      <c r="W47" s="114"/>
      <c r="X47" s="114"/>
      <c r="Y47" s="114"/>
      <c r="Z47" s="114"/>
      <c r="AA47" s="115"/>
      <c r="AB47" s="202" t="s">
        <v>272</v>
      </c>
      <c r="AD47" s="114"/>
      <c r="AF47" s="128"/>
      <c r="AH47" s="114"/>
      <c r="AI47" s="114"/>
    </row>
    <row r="48" spans="2:35" ht="15.75" customHeight="1" x14ac:dyDescent="0.25">
      <c r="B48" s="127"/>
      <c r="D48" s="114"/>
      <c r="E48" s="114"/>
      <c r="F48" s="202"/>
      <c r="G48" s="114"/>
      <c r="H48" s="114"/>
      <c r="I48" s="114"/>
      <c r="J48" s="114"/>
      <c r="K48" s="114"/>
      <c r="L48" s="114"/>
      <c r="M48" s="114"/>
      <c r="N48" s="114"/>
      <c r="O48" s="114"/>
      <c r="P48" s="114"/>
      <c r="Q48" s="114"/>
      <c r="R48" s="114"/>
      <c r="S48" s="114"/>
      <c r="T48" s="114"/>
      <c r="U48" s="114"/>
      <c r="V48" s="114"/>
      <c r="W48" s="114"/>
      <c r="X48" s="114"/>
      <c r="Y48" s="114"/>
      <c r="Z48" s="114"/>
      <c r="AA48" s="114"/>
      <c r="AB48" s="202"/>
      <c r="AD48" s="114"/>
      <c r="AF48" s="130"/>
      <c r="AG48" s="114"/>
      <c r="AH48" s="114"/>
      <c r="AI48" s="114"/>
    </row>
    <row r="49" spans="2:35" ht="15.75" customHeight="1" thickBot="1" x14ac:dyDescent="0.3">
      <c r="B49" s="129"/>
      <c r="C49" s="114"/>
      <c r="D49" s="114"/>
      <c r="E49" s="114"/>
      <c r="F49" s="202"/>
      <c r="G49" s="115"/>
      <c r="H49" s="114"/>
      <c r="I49" s="114"/>
      <c r="J49" s="114"/>
      <c r="K49" s="114"/>
      <c r="L49" s="114"/>
      <c r="M49" s="114"/>
      <c r="N49" s="114"/>
      <c r="O49" s="114"/>
      <c r="P49" s="114"/>
      <c r="Q49" s="114"/>
      <c r="R49" s="114"/>
      <c r="S49" s="114"/>
      <c r="T49" s="114"/>
      <c r="U49" s="114"/>
      <c r="V49" s="114"/>
      <c r="W49" s="114"/>
      <c r="X49" s="114"/>
      <c r="Y49" s="114"/>
      <c r="Z49" s="114"/>
      <c r="AA49" s="115"/>
      <c r="AB49" s="202"/>
      <c r="AD49" s="114"/>
      <c r="AF49" s="130"/>
      <c r="AG49" s="114"/>
      <c r="AH49" s="114"/>
      <c r="AI49" s="114"/>
    </row>
    <row r="50" spans="2:35" ht="15.75" customHeight="1" thickBot="1" x14ac:dyDescent="0.3">
      <c r="B50" s="127"/>
      <c r="C50" s="202" t="s">
        <v>260</v>
      </c>
      <c r="D50" s="115" t="str">
        <f>INDEX(_Listor!$BY$3:$BZ$18,MATCH("M82",_Listor!$BX$3:$BX$18,0),1)</f>
        <v/>
      </c>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5" t="str">
        <f>INDEX(_Listor!$BY$3:$BZ$18,MATCH("M87",_Listor!$BX$3:$BX$18,0),1)</f>
        <v/>
      </c>
      <c r="AE50" s="202" t="s">
        <v>264</v>
      </c>
      <c r="AF50" s="128"/>
      <c r="AG50" s="119"/>
      <c r="AH50" s="114"/>
      <c r="AI50" s="114"/>
    </row>
    <row r="51" spans="2:35" ht="15.75" customHeight="1" x14ac:dyDescent="0.25">
      <c r="B51" s="127"/>
      <c r="C51" s="202"/>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E51" s="202"/>
      <c r="AF51" s="128"/>
      <c r="AG51" s="119"/>
      <c r="AH51" s="114"/>
      <c r="AI51" s="114"/>
    </row>
    <row r="52" spans="2:35" ht="15.75" customHeight="1" thickBot="1" x14ac:dyDescent="0.3">
      <c r="B52" s="127"/>
      <c r="C52" s="202"/>
      <c r="D52" s="122" t="str">
        <f>INDEX(_Listor!$BY$3:$BZ$18,MATCH("M82",_Listor!$BX$3:$BX$18,0),2)</f>
        <v/>
      </c>
      <c r="E52" s="114"/>
      <c r="F52" s="114"/>
      <c r="G52" s="114"/>
      <c r="H52" s="132"/>
      <c r="I52" s="114"/>
      <c r="J52" s="114"/>
      <c r="K52" s="114"/>
      <c r="L52" s="114"/>
      <c r="M52" s="114"/>
      <c r="N52" s="114"/>
      <c r="O52" s="114"/>
      <c r="P52" s="114"/>
      <c r="Q52" s="114"/>
      <c r="R52" s="114"/>
      <c r="S52" s="114"/>
      <c r="T52" s="114"/>
      <c r="U52" s="114"/>
      <c r="V52" s="114"/>
      <c r="W52" s="114"/>
      <c r="X52" s="114"/>
      <c r="Y52" s="114"/>
      <c r="Z52" s="114"/>
      <c r="AA52" s="114"/>
      <c r="AB52" s="114"/>
      <c r="AC52" s="114"/>
      <c r="AD52" s="122" t="str">
        <f>INDEX(_Listor!$BY$3:$BZ$18,MATCH("M87",_Listor!$BX$3:$BX$18,0),2)</f>
        <v/>
      </c>
      <c r="AE52" s="202"/>
      <c r="AF52" s="128"/>
      <c r="AG52" s="119"/>
      <c r="AH52" s="114"/>
      <c r="AI52" s="114"/>
    </row>
    <row r="53" spans="2:35" ht="15.75" thickBot="1" x14ac:dyDescent="0.3">
      <c r="B53" s="133"/>
      <c r="C53" s="134"/>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5"/>
      <c r="AG53" s="114"/>
      <c r="AH53" s="114"/>
      <c r="AI53" s="114"/>
    </row>
  </sheetData>
  <mergeCells count="42">
    <mergeCell ref="C4:E4"/>
    <mergeCell ref="F7:H7"/>
    <mergeCell ref="I13:K13"/>
    <mergeCell ref="L26:N26"/>
    <mergeCell ref="P23:R23"/>
    <mergeCell ref="C12:C14"/>
    <mergeCell ref="C6:C8"/>
    <mergeCell ref="F9:F11"/>
    <mergeCell ref="AE50:AE52"/>
    <mergeCell ref="AE44:AE46"/>
    <mergeCell ref="AE38:AE40"/>
    <mergeCell ref="AE6:AE8"/>
    <mergeCell ref="AB9:AB11"/>
    <mergeCell ref="AB21:AB23"/>
    <mergeCell ref="AE18:AE20"/>
    <mergeCell ref="AE12:AE14"/>
    <mergeCell ref="Z7:AB7"/>
    <mergeCell ref="AB35:AB37"/>
    <mergeCell ref="AB47:AB49"/>
    <mergeCell ref="C18:C20"/>
    <mergeCell ref="L28:L30"/>
    <mergeCell ref="I41:I43"/>
    <mergeCell ref="I15:I17"/>
    <mergeCell ref="F21:F23"/>
    <mergeCell ref="F35:F37"/>
    <mergeCell ref="C50:C52"/>
    <mergeCell ref="C44:C46"/>
    <mergeCell ref="C38:C40"/>
    <mergeCell ref="C32:C34"/>
    <mergeCell ref="C24:C26"/>
    <mergeCell ref="F47:F49"/>
    <mergeCell ref="AE32:AE34"/>
    <mergeCell ref="AE24:AE26"/>
    <mergeCell ref="O3:S4"/>
    <mergeCell ref="AC4:AE4"/>
    <mergeCell ref="W13:Y13"/>
    <mergeCell ref="Y41:Y43"/>
    <mergeCell ref="Y15:Y17"/>
    <mergeCell ref="V28:V30"/>
    <mergeCell ref="P26:R26"/>
    <mergeCell ref="P34:R34"/>
    <mergeCell ref="T26:V26"/>
  </mergeCells>
  <conditionalFormatting sqref="P26:R26">
    <cfRule type="expression" dxfId="0" priority="1">
      <formula>COUNTA($P$21,$Q$19,$R$21,$P$36,$Q$39,$R$36)&lt;&gt;6</formula>
    </cfRule>
  </conditionalFormatting>
  <dataValidations count="34">
    <dataValidation type="list" sqref="G9" xr:uid="{00000000-0002-0000-0700-000000000000}">
      <formula1>$D$6:$D$8</formula1>
    </dataValidation>
    <dataValidation type="list" sqref="G11" xr:uid="{00000000-0002-0000-0700-000001000000}">
      <formula1>$D$12:$D$14</formula1>
    </dataValidation>
    <dataValidation type="list" sqref="G21" xr:uid="{00000000-0002-0000-0700-000002000000}">
      <formula1>$D$18:$D$20</formula1>
    </dataValidation>
    <dataValidation type="list" sqref="G23" xr:uid="{00000000-0002-0000-0700-000003000000}">
      <formula1>$D$24:$D$26</formula1>
    </dataValidation>
    <dataValidation type="list" sqref="G35" xr:uid="{00000000-0002-0000-0700-000004000000}">
      <formula1>$D$32:$D$34</formula1>
    </dataValidation>
    <dataValidation type="list" sqref="G37" xr:uid="{00000000-0002-0000-0700-000005000000}">
      <formula1>$D$38:$D$40</formula1>
    </dataValidation>
    <dataValidation type="list" sqref="G47" xr:uid="{00000000-0002-0000-0700-000006000000}">
      <formula1>$D$44:$D$46</formula1>
    </dataValidation>
    <dataValidation type="list" sqref="G49" xr:uid="{00000000-0002-0000-0700-000007000000}">
      <formula1>$D$50:$D$52</formula1>
    </dataValidation>
    <dataValidation type="list" sqref="AA9" xr:uid="{00000000-0002-0000-0700-000008000000}">
      <formula1>$AD$6:$AD$8</formula1>
    </dataValidation>
    <dataValidation type="list" sqref="AA11" xr:uid="{00000000-0002-0000-0700-000009000000}">
      <formula1>$AD$12:$AD$14</formula1>
    </dataValidation>
    <dataValidation type="list" sqref="AA21" xr:uid="{00000000-0002-0000-0700-00000A000000}">
      <formula1>$AD$18:$AD$20</formula1>
    </dataValidation>
    <dataValidation type="list" sqref="AA23" xr:uid="{00000000-0002-0000-0700-00000B000000}">
      <formula1>$AD$24:$AD$26</formula1>
    </dataValidation>
    <dataValidation type="list" sqref="AA35" xr:uid="{00000000-0002-0000-0700-00000C000000}">
      <formula1>$AD$32:$AD$34</formula1>
    </dataValidation>
    <dataValidation type="list" sqref="AA37" xr:uid="{00000000-0002-0000-0700-00000D000000}">
      <formula1>$AD$38:$AD$40</formula1>
    </dataValidation>
    <dataValidation type="list" sqref="AA47" xr:uid="{00000000-0002-0000-0700-00000E000000}">
      <formula1>$AD$44:$AD$46</formula1>
    </dataValidation>
    <dataValidation type="list" sqref="AA49" xr:uid="{00000000-0002-0000-0700-00000F000000}">
      <formula1>$AD$50:$AD$52</formula1>
    </dataValidation>
    <dataValidation type="list" sqref="J15" xr:uid="{00000000-0002-0000-0700-000010000000}">
      <formula1>$G$9:$G$11</formula1>
    </dataValidation>
    <dataValidation type="list" sqref="J17" xr:uid="{00000000-0002-0000-0700-000011000000}">
      <formula1>$G$21:$G$23</formula1>
    </dataValidation>
    <dataValidation type="list" sqref="J41" xr:uid="{00000000-0002-0000-0700-000012000000}">
      <formula1>$G$35:$G$37</formula1>
    </dataValidation>
    <dataValidation type="list" sqref="J43" xr:uid="{00000000-0002-0000-0700-000013000000}">
      <formula1>$G$47:$G$49</formula1>
    </dataValidation>
    <dataValidation type="list" sqref="X15" xr:uid="{00000000-0002-0000-0700-000014000000}">
      <formula1>$AA$9:$AA$11</formula1>
    </dataValidation>
    <dataValidation type="list" sqref="X17" xr:uid="{00000000-0002-0000-0700-000015000000}">
      <formula1>$AA$21:$AA$23</formula1>
    </dataValidation>
    <dataValidation type="list" sqref="X41" xr:uid="{00000000-0002-0000-0700-000016000000}">
      <formula1>$AA$35:$AA$37</formula1>
    </dataValidation>
    <dataValidation type="list" sqref="X43" xr:uid="{00000000-0002-0000-0700-000017000000}">
      <formula1>$AA$47:$AA$49</formula1>
    </dataValidation>
    <dataValidation type="list" sqref="M28" xr:uid="{00000000-0002-0000-0700-000018000000}">
      <formula1>$J$15:$J$17</formula1>
    </dataValidation>
    <dataValidation type="list" sqref="M30" xr:uid="{00000000-0002-0000-0700-000019000000}">
      <formula1>$J$41:$J$43</formula1>
    </dataValidation>
    <dataValidation type="list" sqref="U28" xr:uid="{00000000-0002-0000-0700-00001A000000}">
      <formula1>$X$15:$X$17</formula1>
    </dataValidation>
    <dataValidation type="list" sqref="U30" xr:uid="{00000000-0002-0000-0700-00001B000000}">
      <formula1>$X$41:$X$43</formula1>
    </dataValidation>
    <dataValidation type="list" sqref="P21" xr:uid="{00000000-0002-0000-0700-00001C000000}">
      <formula1>$M$28:$M$30</formula1>
    </dataValidation>
    <dataValidation type="list" sqref="R21" xr:uid="{00000000-0002-0000-0700-00001D000000}">
      <formula1>$U$28:$U$30</formula1>
    </dataValidation>
    <dataValidation type="list" sqref="Q19" xr:uid="{00000000-0002-0000-0700-00001E000000}">
      <formula1>$P$21:$R$21</formula1>
    </dataValidation>
    <dataValidation type="list" allowBlank="1" showInputMessage="1" showErrorMessage="1" sqref="P36" xr:uid="{360E8124-D7A0-4A5F-8D49-7268AC018FE8}">
      <formula1>$M$28:$M$30</formula1>
    </dataValidation>
    <dataValidation type="list" allowBlank="1" showInputMessage="1" showErrorMessage="1" sqref="R36" xr:uid="{A79D4AD2-D929-492E-BB2C-9C7CAB774C9D}">
      <formula1>$U$28:$U$30</formula1>
    </dataValidation>
    <dataValidation type="list" allowBlank="1" showInputMessage="1" showErrorMessage="1" sqref="Q39" xr:uid="{53007D8D-5354-4ED0-AA31-8BB7359E4E59}">
      <formula1>$P$36:$R$36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ECB75-4A40-4E5A-88E0-6C857442FEED}">
  <dimension ref="A1:AX18"/>
  <sheetViews>
    <sheetView showGridLines="0" workbookViewId="0">
      <selection activeCell="C4" sqref="C4"/>
    </sheetView>
  </sheetViews>
  <sheetFormatPr defaultRowHeight="15" x14ac:dyDescent="0.25"/>
  <cols>
    <col min="1" max="1" width="5" customWidth="1"/>
    <col min="2" max="2" width="20.42578125" customWidth="1"/>
    <col min="3" max="3" width="20.140625" customWidth="1"/>
    <col min="4" max="50" width="15" customWidth="1"/>
  </cols>
  <sheetData>
    <row r="1" spans="1:50" s="111" customFormat="1" ht="27.75" customHeight="1" x14ac:dyDescent="0.25">
      <c r="A1" s="191" t="s">
        <v>925</v>
      </c>
      <c r="B1" s="192"/>
      <c r="C1" s="192"/>
      <c r="D1" s="192"/>
      <c r="E1" s="192"/>
      <c r="F1" s="193"/>
    </row>
    <row r="2" spans="1:50" ht="34.5" customHeight="1" x14ac:dyDescent="0.25">
      <c r="A2" s="201" t="s">
        <v>924</v>
      </c>
      <c r="B2" s="201"/>
      <c r="C2" s="201"/>
      <c r="D2" s="201"/>
      <c r="E2" s="201"/>
      <c r="F2" s="20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row>
    <row r="3" spans="1:50" x14ac:dyDescent="0.25">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row>
    <row r="4" spans="1:50" ht="15.75" thickBot="1" x14ac:dyDescent="0.3">
      <c r="B4" s="179" t="s">
        <v>926</v>
      </c>
      <c r="C4" s="18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row>
    <row r="5" spans="1:50" x14ac:dyDescent="0.25">
      <c r="B5" s="180"/>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row>
    <row r="6" spans="1:50" ht="15.75" thickBot="1" x14ac:dyDescent="0.3">
      <c r="B6" s="179" t="s">
        <v>927</v>
      </c>
      <c r="C6" s="176"/>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row>
    <row r="7" spans="1:50" x14ac:dyDescent="0.25">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row>
    <row r="8" spans="1:50" x14ac:dyDescent="0.25">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row>
    <row r="9" spans="1:50" x14ac:dyDescent="0.25">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row>
    <row r="10" spans="1:50" x14ac:dyDescent="0.25">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row>
    <row r="11" spans="1:50" x14ac:dyDescent="0.25">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row>
    <row r="12" spans="1:50" x14ac:dyDescent="0.25">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row>
    <row r="13" spans="1:50" ht="15" customHeight="1" x14ac:dyDescent="0.25">
      <c r="E13" s="178"/>
      <c r="F13" s="111"/>
      <c r="G13" s="111"/>
      <c r="H13" s="111"/>
      <c r="I13" s="111"/>
      <c r="J13" s="111"/>
    </row>
    <row r="14" spans="1:50" x14ac:dyDescent="0.25">
      <c r="E14" s="177"/>
      <c r="F14" s="177"/>
      <c r="G14" s="177"/>
      <c r="H14" s="177"/>
      <c r="I14" s="177"/>
      <c r="J14" s="177"/>
    </row>
    <row r="15" spans="1:50" x14ac:dyDescent="0.25">
      <c r="E15" s="111"/>
      <c r="F15" s="111"/>
      <c r="G15" s="111"/>
      <c r="H15" s="111"/>
      <c r="I15" s="111"/>
      <c r="J15" s="111"/>
    </row>
    <row r="18" spans="6:6" x14ac:dyDescent="0.25">
      <c r="F18" s="116"/>
    </row>
  </sheetData>
  <mergeCells count="2">
    <mergeCell ref="A2:F2"/>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0"/>
  <sheetViews>
    <sheetView showGridLines="0" workbookViewId="0">
      <selection sqref="A1:D1"/>
    </sheetView>
  </sheetViews>
  <sheetFormatPr defaultRowHeight="15" x14ac:dyDescent="0.25"/>
  <cols>
    <col min="1" max="1" width="10" customWidth="1"/>
    <col min="2" max="2" width="30" customWidth="1"/>
    <col min="3" max="3" width="14" customWidth="1"/>
    <col min="4" max="4" width="32" customWidth="1"/>
    <col min="6" max="8" width="14" customWidth="1"/>
  </cols>
  <sheetData>
    <row r="1" spans="1:8" ht="27.95" customHeight="1" x14ac:dyDescent="0.25">
      <c r="A1" s="214" t="s">
        <v>13</v>
      </c>
      <c r="B1" s="192"/>
      <c r="C1" s="192"/>
      <c r="D1" s="193"/>
      <c r="F1" s="34" t="s">
        <v>14</v>
      </c>
      <c r="G1" s="34"/>
      <c r="H1" s="34"/>
    </row>
    <row r="2" spans="1:8" ht="24" customHeight="1" x14ac:dyDescent="0.25">
      <c r="A2" s="7" t="s">
        <v>15</v>
      </c>
      <c r="B2" s="7" t="s">
        <v>16</v>
      </c>
      <c r="C2" s="7" t="s">
        <v>17</v>
      </c>
      <c r="D2" s="7" t="s">
        <v>18</v>
      </c>
      <c r="F2" s="34" t="s">
        <v>15</v>
      </c>
      <c r="G2" s="34" t="s">
        <v>19</v>
      </c>
      <c r="H2" s="34" t="s">
        <v>20</v>
      </c>
    </row>
    <row r="3" spans="1:8" ht="21.95" customHeight="1" x14ac:dyDescent="0.25">
      <c r="A3" s="9" t="s">
        <v>21</v>
      </c>
      <c r="B3" s="10" t="s">
        <v>22</v>
      </c>
      <c r="C3" s="8" t="s">
        <v>23</v>
      </c>
      <c r="D3" s="8"/>
      <c r="F3" s="35" t="s">
        <v>21</v>
      </c>
      <c r="G3" s="36"/>
      <c r="H3" s="35">
        <v>4</v>
      </c>
    </row>
    <row r="4" spans="1:8" ht="21.95" customHeight="1" x14ac:dyDescent="0.25">
      <c r="A4" s="9" t="s">
        <v>21</v>
      </c>
      <c r="B4" s="10" t="s">
        <v>24</v>
      </c>
      <c r="C4" s="8" t="s">
        <v>25</v>
      </c>
      <c r="D4" s="8"/>
      <c r="F4" s="37" t="s">
        <v>26</v>
      </c>
      <c r="G4" s="38"/>
      <c r="H4" s="37">
        <v>4</v>
      </c>
    </row>
    <row r="5" spans="1:8" ht="21.95" customHeight="1" x14ac:dyDescent="0.25">
      <c r="A5" s="9" t="s">
        <v>21</v>
      </c>
      <c r="B5" s="10" t="s">
        <v>27</v>
      </c>
      <c r="C5" s="8" t="s">
        <v>28</v>
      </c>
      <c r="D5" s="8"/>
      <c r="F5" s="39" t="s">
        <v>29</v>
      </c>
      <c r="G5" s="40"/>
      <c r="H5" s="39">
        <v>4</v>
      </c>
    </row>
    <row r="6" spans="1:8" ht="21.95" customHeight="1" x14ac:dyDescent="0.25">
      <c r="A6" s="9" t="s">
        <v>21</v>
      </c>
      <c r="B6" s="10" t="s">
        <v>30</v>
      </c>
      <c r="C6" s="8" t="s">
        <v>28</v>
      </c>
      <c r="D6" s="8"/>
      <c r="F6" s="41" t="s">
        <v>31</v>
      </c>
      <c r="G6" s="42"/>
      <c r="H6" s="41">
        <v>4</v>
      </c>
    </row>
    <row r="7" spans="1:8" ht="21.95" customHeight="1" x14ac:dyDescent="0.25">
      <c r="A7" s="12" t="s">
        <v>26</v>
      </c>
      <c r="B7" s="13" t="s">
        <v>32</v>
      </c>
      <c r="C7" s="11" t="s">
        <v>33</v>
      </c>
      <c r="D7" s="11"/>
      <c r="F7" s="43" t="s">
        <v>34</v>
      </c>
      <c r="G7" s="44"/>
      <c r="H7" s="43">
        <v>4</v>
      </c>
    </row>
    <row r="8" spans="1:8" ht="21.95" customHeight="1" x14ac:dyDescent="0.25">
      <c r="A8" s="12" t="s">
        <v>26</v>
      </c>
      <c r="B8" s="13" t="s">
        <v>35</v>
      </c>
      <c r="C8" s="11" t="s">
        <v>36</v>
      </c>
      <c r="D8" s="11"/>
      <c r="F8" s="45" t="s">
        <v>37</v>
      </c>
      <c r="G8" s="46"/>
      <c r="H8" s="45">
        <v>4</v>
      </c>
    </row>
    <row r="9" spans="1:8" ht="21.95" customHeight="1" x14ac:dyDescent="0.25">
      <c r="A9" s="12" t="s">
        <v>26</v>
      </c>
      <c r="B9" s="13" t="s">
        <v>38</v>
      </c>
      <c r="C9" s="11" t="s">
        <v>39</v>
      </c>
      <c r="D9" s="11"/>
      <c r="F9" s="47" t="s">
        <v>40</v>
      </c>
      <c r="G9" s="48"/>
      <c r="H9" s="47">
        <v>4</v>
      </c>
    </row>
    <row r="10" spans="1:8" ht="21.95" customHeight="1" x14ac:dyDescent="0.25">
      <c r="A10" s="12" t="s">
        <v>26</v>
      </c>
      <c r="B10" s="13" t="s">
        <v>41</v>
      </c>
      <c r="C10" s="11" t="s">
        <v>42</v>
      </c>
      <c r="D10" s="11"/>
      <c r="F10" s="35" t="s">
        <v>43</v>
      </c>
      <c r="G10" s="49"/>
      <c r="H10" s="35">
        <v>4</v>
      </c>
    </row>
    <row r="11" spans="1:8" ht="21.95" customHeight="1" x14ac:dyDescent="0.25">
      <c r="A11" s="15" t="s">
        <v>29</v>
      </c>
      <c r="B11" s="16" t="s">
        <v>44</v>
      </c>
      <c r="C11" s="14" t="s">
        <v>45</v>
      </c>
      <c r="D11" s="14"/>
      <c r="F11" s="37" t="s">
        <v>46</v>
      </c>
      <c r="G11" s="50"/>
      <c r="H11" s="37">
        <v>4</v>
      </c>
    </row>
    <row r="12" spans="1:8" ht="21.95" customHeight="1" x14ac:dyDescent="0.25">
      <c r="A12" s="15" t="s">
        <v>29</v>
      </c>
      <c r="B12" s="16" t="s">
        <v>47</v>
      </c>
      <c r="C12" s="14" t="s">
        <v>48</v>
      </c>
      <c r="D12" s="14"/>
      <c r="F12" s="39" t="s">
        <v>49</v>
      </c>
      <c r="G12" s="51"/>
      <c r="H12" s="39">
        <v>4</v>
      </c>
    </row>
    <row r="13" spans="1:8" ht="21.95" customHeight="1" x14ac:dyDescent="0.25">
      <c r="A13" s="15" t="s">
        <v>29</v>
      </c>
      <c r="B13" s="16" t="s">
        <v>50</v>
      </c>
      <c r="C13" s="14" t="s">
        <v>51</v>
      </c>
      <c r="D13" s="14"/>
      <c r="F13" s="41" t="s">
        <v>52</v>
      </c>
      <c r="G13" s="52"/>
      <c r="H13" s="41">
        <v>4</v>
      </c>
    </row>
    <row r="14" spans="1:8" ht="21.95" customHeight="1" x14ac:dyDescent="0.25">
      <c r="A14" s="15" t="s">
        <v>29</v>
      </c>
      <c r="B14" s="16" t="s">
        <v>53</v>
      </c>
      <c r="C14" s="14" t="s">
        <v>54</v>
      </c>
      <c r="D14" s="14"/>
      <c r="F14" s="43" t="s">
        <v>55</v>
      </c>
      <c r="G14" s="53"/>
      <c r="H14" s="43">
        <v>4</v>
      </c>
    </row>
    <row r="15" spans="1:8" ht="21.95" customHeight="1" x14ac:dyDescent="0.25">
      <c r="A15" s="18" t="s">
        <v>31</v>
      </c>
      <c r="B15" s="19" t="s">
        <v>56</v>
      </c>
      <c r="C15" s="17" t="s">
        <v>56</v>
      </c>
      <c r="D15" s="17"/>
    </row>
    <row r="16" spans="1:8" ht="21.95" customHeight="1" x14ac:dyDescent="0.25">
      <c r="A16" s="18" t="s">
        <v>31</v>
      </c>
      <c r="B16" s="19" t="s">
        <v>57</v>
      </c>
      <c r="C16" s="17" t="s">
        <v>58</v>
      </c>
      <c r="D16" s="17"/>
    </row>
    <row r="17" spans="1:4" ht="21.95" customHeight="1" x14ac:dyDescent="0.25">
      <c r="A17" s="18" t="s">
        <v>31</v>
      </c>
      <c r="B17" s="19" t="s">
        <v>59</v>
      </c>
      <c r="C17" s="17" t="s">
        <v>60</v>
      </c>
      <c r="D17" s="17"/>
    </row>
    <row r="18" spans="1:4" ht="21.95" customHeight="1" x14ac:dyDescent="0.25">
      <c r="A18" s="18" t="s">
        <v>31</v>
      </c>
      <c r="B18" s="19" t="s">
        <v>61</v>
      </c>
      <c r="C18" s="17" t="s">
        <v>62</v>
      </c>
      <c r="D18" s="17"/>
    </row>
    <row r="19" spans="1:4" ht="21.95" customHeight="1" x14ac:dyDescent="0.25">
      <c r="A19" s="21" t="s">
        <v>34</v>
      </c>
      <c r="B19" s="22" t="s">
        <v>63</v>
      </c>
      <c r="C19" s="20" t="s">
        <v>64</v>
      </c>
      <c r="D19" s="20"/>
    </row>
    <row r="20" spans="1:4" ht="21.95" customHeight="1" x14ac:dyDescent="0.25">
      <c r="A20" s="21" t="s">
        <v>34</v>
      </c>
      <c r="B20" s="22" t="s">
        <v>65</v>
      </c>
      <c r="C20" s="20" t="s">
        <v>66</v>
      </c>
      <c r="D20" s="20"/>
    </row>
    <row r="21" spans="1:4" ht="21.95" customHeight="1" x14ac:dyDescent="0.25">
      <c r="A21" s="21" t="s">
        <v>34</v>
      </c>
      <c r="B21" s="22" t="s">
        <v>67</v>
      </c>
      <c r="C21" s="20" t="s">
        <v>68</v>
      </c>
      <c r="D21" s="20"/>
    </row>
    <row r="22" spans="1:4" ht="21.95" customHeight="1" x14ac:dyDescent="0.25">
      <c r="A22" s="21" t="s">
        <v>34</v>
      </c>
      <c r="B22" s="22" t="s">
        <v>69</v>
      </c>
      <c r="C22" s="20" t="s">
        <v>70</v>
      </c>
      <c r="D22" s="20"/>
    </row>
    <row r="23" spans="1:4" ht="21.95" customHeight="1" x14ac:dyDescent="0.25">
      <c r="A23" s="24" t="s">
        <v>37</v>
      </c>
      <c r="B23" s="25" t="s">
        <v>71</v>
      </c>
      <c r="C23" s="23" t="s">
        <v>72</v>
      </c>
      <c r="D23" s="23"/>
    </row>
    <row r="24" spans="1:4" ht="21.95" customHeight="1" x14ac:dyDescent="0.25">
      <c r="A24" s="24" t="s">
        <v>37</v>
      </c>
      <c r="B24" s="25" t="s">
        <v>73</v>
      </c>
      <c r="C24" s="23" t="s">
        <v>74</v>
      </c>
      <c r="D24" s="23"/>
    </row>
    <row r="25" spans="1:4" ht="21.95" customHeight="1" x14ac:dyDescent="0.25">
      <c r="A25" s="24" t="s">
        <v>37</v>
      </c>
      <c r="B25" s="25" t="s">
        <v>75</v>
      </c>
      <c r="C25" s="23" t="s">
        <v>76</v>
      </c>
      <c r="D25" s="23"/>
    </row>
    <row r="26" spans="1:4" ht="21.95" customHeight="1" x14ac:dyDescent="0.25">
      <c r="A26" s="24" t="s">
        <v>37</v>
      </c>
      <c r="B26" s="25" t="s">
        <v>77</v>
      </c>
      <c r="C26" s="23" t="s">
        <v>78</v>
      </c>
      <c r="D26" s="23"/>
    </row>
    <row r="27" spans="1:4" ht="21.95" customHeight="1" x14ac:dyDescent="0.25">
      <c r="A27" s="27" t="s">
        <v>40</v>
      </c>
      <c r="B27" s="28" t="s">
        <v>79</v>
      </c>
      <c r="C27" s="26" t="s">
        <v>80</v>
      </c>
      <c r="D27" s="26"/>
    </row>
    <row r="28" spans="1:4" ht="21.95" customHeight="1" x14ac:dyDescent="0.25">
      <c r="A28" s="27" t="s">
        <v>40</v>
      </c>
      <c r="B28" s="28" t="s">
        <v>81</v>
      </c>
      <c r="C28" s="26" t="s">
        <v>82</v>
      </c>
      <c r="D28" s="26"/>
    </row>
    <row r="29" spans="1:4" ht="21.95" customHeight="1" x14ac:dyDescent="0.25">
      <c r="A29" s="27" t="s">
        <v>40</v>
      </c>
      <c r="B29" s="28" t="s">
        <v>83</v>
      </c>
      <c r="C29" s="26" t="s">
        <v>84</v>
      </c>
      <c r="D29" s="26"/>
    </row>
    <row r="30" spans="1:4" ht="21.95" customHeight="1" x14ac:dyDescent="0.25">
      <c r="A30" s="27" t="s">
        <v>40</v>
      </c>
      <c r="B30" s="28" t="s">
        <v>85</v>
      </c>
      <c r="C30" s="26" t="s">
        <v>86</v>
      </c>
      <c r="D30" s="26"/>
    </row>
    <row r="31" spans="1:4" ht="21.95" customHeight="1" x14ac:dyDescent="0.25">
      <c r="A31" s="29" t="s">
        <v>43</v>
      </c>
      <c r="B31" s="10" t="s">
        <v>87</v>
      </c>
      <c r="C31" s="8" t="s">
        <v>88</v>
      </c>
      <c r="D31" s="8"/>
    </row>
    <row r="32" spans="1:4" ht="21.95" customHeight="1" x14ac:dyDescent="0.25">
      <c r="A32" s="29" t="s">
        <v>43</v>
      </c>
      <c r="B32" s="10" t="s">
        <v>89</v>
      </c>
      <c r="C32" s="8" t="s">
        <v>90</v>
      </c>
      <c r="D32" s="8"/>
    </row>
    <row r="33" spans="1:4" ht="21.95" customHeight="1" x14ac:dyDescent="0.25">
      <c r="A33" s="29" t="s">
        <v>43</v>
      </c>
      <c r="B33" s="10" t="s">
        <v>91</v>
      </c>
      <c r="C33" s="8" t="s">
        <v>92</v>
      </c>
      <c r="D33" s="8"/>
    </row>
    <row r="34" spans="1:4" ht="21.95" customHeight="1" x14ac:dyDescent="0.25">
      <c r="A34" s="29" t="s">
        <v>43</v>
      </c>
      <c r="B34" s="10" t="s">
        <v>93</v>
      </c>
      <c r="C34" s="8" t="s">
        <v>94</v>
      </c>
      <c r="D34" s="8"/>
    </row>
    <row r="35" spans="1:4" ht="21.95" customHeight="1" x14ac:dyDescent="0.25">
      <c r="A35" s="30" t="s">
        <v>46</v>
      </c>
      <c r="B35" s="13" t="s">
        <v>95</v>
      </c>
      <c r="C35" s="11" t="s">
        <v>96</v>
      </c>
      <c r="D35" s="11"/>
    </row>
    <row r="36" spans="1:4" ht="21.95" customHeight="1" x14ac:dyDescent="0.25">
      <c r="A36" s="30" t="s">
        <v>46</v>
      </c>
      <c r="B36" s="13" t="s">
        <v>97</v>
      </c>
      <c r="C36" s="11" t="s">
        <v>98</v>
      </c>
      <c r="D36" s="11"/>
    </row>
    <row r="37" spans="1:4" ht="21.95" customHeight="1" x14ac:dyDescent="0.25">
      <c r="A37" s="30" t="s">
        <v>46</v>
      </c>
      <c r="B37" s="13" t="s">
        <v>99</v>
      </c>
      <c r="C37" s="11" t="s">
        <v>100</v>
      </c>
      <c r="D37" s="11"/>
    </row>
    <row r="38" spans="1:4" ht="21.95" customHeight="1" x14ac:dyDescent="0.25">
      <c r="A38" s="30" t="s">
        <v>46</v>
      </c>
      <c r="B38" s="13" t="s">
        <v>101</v>
      </c>
      <c r="C38" s="11" t="s">
        <v>84</v>
      </c>
      <c r="D38" s="11"/>
    </row>
    <row r="39" spans="1:4" ht="21.95" customHeight="1" x14ac:dyDescent="0.25">
      <c r="A39" s="31" t="s">
        <v>49</v>
      </c>
      <c r="B39" s="16" t="s">
        <v>102</v>
      </c>
      <c r="C39" s="14" t="s">
        <v>103</v>
      </c>
      <c r="D39" s="14"/>
    </row>
    <row r="40" spans="1:4" ht="21.95" customHeight="1" x14ac:dyDescent="0.25">
      <c r="A40" s="31" t="s">
        <v>49</v>
      </c>
      <c r="B40" s="16" t="s">
        <v>104</v>
      </c>
      <c r="C40" s="14" t="s">
        <v>105</v>
      </c>
      <c r="D40" s="14"/>
    </row>
    <row r="41" spans="1:4" ht="21.95" customHeight="1" x14ac:dyDescent="0.25">
      <c r="A41" s="31" t="s">
        <v>49</v>
      </c>
      <c r="B41" s="16" t="s">
        <v>106</v>
      </c>
      <c r="C41" s="14" t="s">
        <v>107</v>
      </c>
      <c r="D41" s="14"/>
    </row>
    <row r="42" spans="1:4" ht="21.95" customHeight="1" x14ac:dyDescent="0.25">
      <c r="A42" s="31" t="s">
        <v>49</v>
      </c>
      <c r="B42" s="16" t="s">
        <v>108</v>
      </c>
      <c r="C42" s="14" t="s">
        <v>109</v>
      </c>
      <c r="D42" s="14"/>
    </row>
    <row r="43" spans="1:4" ht="21.95" customHeight="1" x14ac:dyDescent="0.25">
      <c r="A43" s="32" t="s">
        <v>52</v>
      </c>
      <c r="B43" s="19" t="s">
        <v>110</v>
      </c>
      <c r="C43" s="17" t="s">
        <v>111</v>
      </c>
      <c r="D43" s="17"/>
    </row>
    <row r="44" spans="1:4" ht="21.95" customHeight="1" x14ac:dyDescent="0.25">
      <c r="A44" s="32" t="s">
        <v>52</v>
      </c>
      <c r="B44" s="19" t="s">
        <v>112</v>
      </c>
      <c r="C44" s="17" t="s">
        <v>113</v>
      </c>
      <c r="D44" s="17"/>
    </row>
    <row r="45" spans="1:4" ht="21.95" customHeight="1" x14ac:dyDescent="0.25">
      <c r="A45" s="32" t="s">
        <v>52</v>
      </c>
      <c r="B45" s="19" t="s">
        <v>114</v>
      </c>
      <c r="C45" s="17" t="s">
        <v>115</v>
      </c>
      <c r="D45" s="17"/>
    </row>
    <row r="46" spans="1:4" ht="21.95" customHeight="1" x14ac:dyDescent="0.25">
      <c r="A46" s="32" t="s">
        <v>52</v>
      </c>
      <c r="B46" s="19" t="s">
        <v>116</v>
      </c>
      <c r="C46" s="17" t="s">
        <v>117</v>
      </c>
      <c r="D46" s="17"/>
    </row>
    <row r="47" spans="1:4" ht="21.95" customHeight="1" x14ac:dyDescent="0.25">
      <c r="A47" s="33" t="s">
        <v>55</v>
      </c>
      <c r="B47" s="22" t="s">
        <v>118</v>
      </c>
      <c r="C47" s="20" t="s">
        <v>119</v>
      </c>
      <c r="D47" s="20"/>
    </row>
    <row r="48" spans="1:4" ht="21.95" customHeight="1" x14ac:dyDescent="0.25">
      <c r="A48" s="33" t="s">
        <v>55</v>
      </c>
      <c r="B48" s="22" t="s">
        <v>120</v>
      </c>
      <c r="C48" s="20" t="s">
        <v>121</v>
      </c>
      <c r="D48" s="20"/>
    </row>
    <row r="49" spans="1:4" ht="21.95" customHeight="1" x14ac:dyDescent="0.25">
      <c r="A49" s="33" t="s">
        <v>55</v>
      </c>
      <c r="B49" s="22" t="s">
        <v>122</v>
      </c>
      <c r="C49" s="20" t="s">
        <v>123</v>
      </c>
      <c r="D49" s="20"/>
    </row>
    <row r="50" spans="1:4" ht="21.95" customHeight="1" x14ac:dyDescent="0.25">
      <c r="A50" s="33" t="s">
        <v>55</v>
      </c>
      <c r="B50" s="22" t="s">
        <v>124</v>
      </c>
      <c r="C50" s="20" t="s">
        <v>125</v>
      </c>
      <c r="D50" s="20"/>
    </row>
  </sheetData>
  <mergeCells count="1">
    <mergeCell ref="A1:D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4"/>
  <sheetViews>
    <sheetView showGridLines="0" workbookViewId="0">
      <selection sqref="A1:I1"/>
    </sheetView>
  </sheetViews>
  <sheetFormatPr defaultRowHeight="15" x14ac:dyDescent="0.25"/>
  <cols>
    <col min="1" max="1" width="10" customWidth="1"/>
    <col min="2" max="2" width="12" customWidth="1"/>
    <col min="3" max="4" width="10" customWidth="1"/>
    <col min="5" max="7" width="26" customWidth="1"/>
    <col min="8" max="8" width="28" customWidth="1"/>
    <col min="9" max="9" width="18" customWidth="1"/>
  </cols>
  <sheetData>
    <row r="1" spans="1:9" ht="27.95" customHeight="1" x14ac:dyDescent="0.25">
      <c r="A1" s="215" t="s">
        <v>126</v>
      </c>
      <c r="B1" s="216"/>
      <c r="C1" s="216"/>
      <c r="D1" s="216"/>
      <c r="E1" s="216"/>
      <c r="F1" s="216"/>
      <c r="G1" s="216"/>
      <c r="H1" s="216"/>
      <c r="I1" s="216"/>
    </row>
    <row r="2" spans="1:9" ht="21.95" customHeight="1" x14ac:dyDescent="0.25">
      <c r="A2" s="55" t="s">
        <v>127</v>
      </c>
      <c r="B2" s="55" t="s">
        <v>128</v>
      </c>
      <c r="C2" s="55" t="s">
        <v>129</v>
      </c>
      <c r="D2" s="55" t="s">
        <v>15</v>
      </c>
      <c r="E2" s="55" t="s">
        <v>130</v>
      </c>
      <c r="F2" s="55" t="s">
        <v>131</v>
      </c>
      <c r="G2" s="55" t="s">
        <v>127</v>
      </c>
      <c r="H2" s="55" t="s">
        <v>132</v>
      </c>
      <c r="I2" s="55" t="s">
        <v>133</v>
      </c>
    </row>
    <row r="3" spans="1:9" ht="21.95" customHeight="1" x14ac:dyDescent="0.25">
      <c r="A3" s="56">
        <v>1</v>
      </c>
      <c r="B3" s="57">
        <v>46184</v>
      </c>
      <c r="C3" s="56" t="s">
        <v>134</v>
      </c>
      <c r="D3" s="58" t="s">
        <v>21</v>
      </c>
      <c r="E3" s="56" t="s">
        <v>22</v>
      </c>
      <c r="F3" s="56" t="s">
        <v>27</v>
      </c>
      <c r="G3" s="56" t="s">
        <v>135</v>
      </c>
      <c r="H3" s="56" t="s">
        <v>136</v>
      </c>
      <c r="I3" s="56" t="s">
        <v>137</v>
      </c>
    </row>
    <row r="4" spans="1:9" ht="21.95" customHeight="1" x14ac:dyDescent="0.25">
      <c r="A4" s="56">
        <v>2</v>
      </c>
      <c r="B4" s="57">
        <v>46184</v>
      </c>
      <c r="C4" s="56" t="s">
        <v>138</v>
      </c>
      <c r="D4" s="58" t="s">
        <v>21</v>
      </c>
      <c r="E4" s="56" t="s">
        <v>30</v>
      </c>
      <c r="F4" s="56" t="s">
        <v>24</v>
      </c>
      <c r="G4" s="56" t="s">
        <v>139</v>
      </c>
      <c r="H4" s="56" t="s">
        <v>140</v>
      </c>
      <c r="I4" s="56" t="s">
        <v>137</v>
      </c>
    </row>
    <row r="5" spans="1:9" ht="21.95" customHeight="1" x14ac:dyDescent="0.25">
      <c r="A5" s="59">
        <v>3</v>
      </c>
      <c r="B5" s="60">
        <v>46185</v>
      </c>
      <c r="C5" s="59" t="s">
        <v>134</v>
      </c>
      <c r="D5" s="61" t="s">
        <v>26</v>
      </c>
      <c r="E5" s="59" t="s">
        <v>32</v>
      </c>
      <c r="F5" s="59" t="s">
        <v>35</v>
      </c>
      <c r="G5" s="59" t="s">
        <v>141</v>
      </c>
      <c r="H5" s="59" t="s">
        <v>142</v>
      </c>
      <c r="I5" s="59" t="s">
        <v>137</v>
      </c>
    </row>
    <row r="6" spans="1:9" ht="21.95" customHeight="1" x14ac:dyDescent="0.25">
      <c r="A6" s="62">
        <v>4</v>
      </c>
      <c r="B6" s="63">
        <v>46185</v>
      </c>
      <c r="C6" s="62" t="s">
        <v>143</v>
      </c>
      <c r="D6" s="64" t="s">
        <v>31</v>
      </c>
      <c r="E6" s="62" t="s">
        <v>56</v>
      </c>
      <c r="F6" s="62" t="s">
        <v>59</v>
      </c>
      <c r="G6" s="62" t="s">
        <v>144</v>
      </c>
      <c r="H6" s="62" t="s">
        <v>145</v>
      </c>
      <c r="I6" s="62" t="s">
        <v>137</v>
      </c>
    </row>
    <row r="7" spans="1:9" ht="21.95" customHeight="1" x14ac:dyDescent="0.25">
      <c r="A7" s="59">
        <v>5</v>
      </c>
      <c r="B7" s="60">
        <v>46186</v>
      </c>
      <c r="C7" s="59" t="s">
        <v>134</v>
      </c>
      <c r="D7" s="61" t="s">
        <v>26</v>
      </c>
      <c r="E7" s="59" t="s">
        <v>38</v>
      </c>
      <c r="F7" s="59" t="s">
        <v>41</v>
      </c>
      <c r="G7" s="59" t="s">
        <v>146</v>
      </c>
      <c r="H7" s="59" t="s">
        <v>147</v>
      </c>
      <c r="I7" s="59" t="s">
        <v>137</v>
      </c>
    </row>
    <row r="8" spans="1:9" ht="21.95" customHeight="1" x14ac:dyDescent="0.25">
      <c r="A8" s="65">
        <v>6</v>
      </c>
      <c r="B8" s="66">
        <v>46186</v>
      </c>
      <c r="C8" s="65" t="s">
        <v>148</v>
      </c>
      <c r="D8" s="67" t="s">
        <v>29</v>
      </c>
      <c r="E8" s="65" t="s">
        <v>44</v>
      </c>
      <c r="F8" s="65" t="s">
        <v>50</v>
      </c>
      <c r="G8" s="65" t="s">
        <v>149</v>
      </c>
      <c r="H8" s="65" t="s">
        <v>150</v>
      </c>
      <c r="I8" s="65" t="s">
        <v>137</v>
      </c>
    </row>
    <row r="9" spans="1:9" ht="21.95" customHeight="1" x14ac:dyDescent="0.25">
      <c r="A9" s="65">
        <v>7</v>
      </c>
      <c r="B9" s="66">
        <v>46186</v>
      </c>
      <c r="C9" s="65" t="s">
        <v>143</v>
      </c>
      <c r="D9" s="67" t="s">
        <v>29</v>
      </c>
      <c r="E9" s="65" t="s">
        <v>47</v>
      </c>
      <c r="F9" s="65" t="s">
        <v>53</v>
      </c>
      <c r="G9" s="65" t="s">
        <v>151</v>
      </c>
      <c r="H9" s="65" t="s">
        <v>152</v>
      </c>
      <c r="I9" s="65" t="s">
        <v>137</v>
      </c>
    </row>
    <row r="10" spans="1:9" ht="21.95" customHeight="1" x14ac:dyDescent="0.25">
      <c r="A10" s="62">
        <v>8</v>
      </c>
      <c r="B10" s="63">
        <v>46186</v>
      </c>
      <c r="C10" s="62" t="s">
        <v>153</v>
      </c>
      <c r="D10" s="64" t="s">
        <v>31</v>
      </c>
      <c r="E10" s="62" t="s">
        <v>57</v>
      </c>
      <c r="F10" s="62" t="s">
        <v>61</v>
      </c>
      <c r="G10" s="62" t="s">
        <v>154</v>
      </c>
      <c r="H10" s="62" t="s">
        <v>155</v>
      </c>
      <c r="I10" s="62" t="s">
        <v>137</v>
      </c>
    </row>
    <row r="11" spans="1:9" ht="21.95" customHeight="1" x14ac:dyDescent="0.25">
      <c r="A11" s="68">
        <v>9</v>
      </c>
      <c r="B11" s="69">
        <v>46187</v>
      </c>
      <c r="C11" s="68" t="s">
        <v>156</v>
      </c>
      <c r="D11" s="70" t="s">
        <v>34</v>
      </c>
      <c r="E11" s="68" t="s">
        <v>67</v>
      </c>
      <c r="F11" s="68" t="s">
        <v>63</v>
      </c>
      <c r="G11" s="68" t="s">
        <v>157</v>
      </c>
      <c r="H11" s="68" t="s">
        <v>158</v>
      </c>
      <c r="I11" s="68" t="s">
        <v>137</v>
      </c>
    </row>
    <row r="12" spans="1:9" ht="21.95" customHeight="1" x14ac:dyDescent="0.25">
      <c r="A12" s="71">
        <v>10</v>
      </c>
      <c r="B12" s="72">
        <v>46187</v>
      </c>
      <c r="C12" s="71" t="s">
        <v>159</v>
      </c>
      <c r="D12" s="73" t="s">
        <v>37</v>
      </c>
      <c r="E12" s="71" t="s">
        <v>71</v>
      </c>
      <c r="F12" s="71" t="s">
        <v>73</v>
      </c>
      <c r="G12" s="71" t="s">
        <v>160</v>
      </c>
      <c r="H12" s="71" t="s">
        <v>161</v>
      </c>
      <c r="I12" s="71" t="s">
        <v>137</v>
      </c>
    </row>
    <row r="13" spans="1:9" ht="21.95" customHeight="1" x14ac:dyDescent="0.25">
      <c r="A13" s="68">
        <v>11</v>
      </c>
      <c r="B13" s="69">
        <v>46187</v>
      </c>
      <c r="C13" s="68" t="s">
        <v>162</v>
      </c>
      <c r="D13" s="70" t="s">
        <v>34</v>
      </c>
      <c r="E13" s="68" t="s">
        <v>69</v>
      </c>
      <c r="F13" s="68" t="s">
        <v>65</v>
      </c>
      <c r="G13" s="68" t="s">
        <v>163</v>
      </c>
      <c r="H13" s="68" t="s">
        <v>164</v>
      </c>
      <c r="I13" s="68" t="s">
        <v>137</v>
      </c>
    </row>
    <row r="14" spans="1:9" ht="21.95" customHeight="1" x14ac:dyDescent="0.25">
      <c r="A14" s="71">
        <v>12</v>
      </c>
      <c r="B14" s="72">
        <v>46187</v>
      </c>
      <c r="C14" s="71" t="s">
        <v>138</v>
      </c>
      <c r="D14" s="73" t="s">
        <v>37</v>
      </c>
      <c r="E14" s="71" t="s">
        <v>77</v>
      </c>
      <c r="F14" s="71" t="s">
        <v>75</v>
      </c>
      <c r="G14" s="71" t="s">
        <v>165</v>
      </c>
      <c r="H14" s="71" t="s">
        <v>166</v>
      </c>
      <c r="I14" s="71" t="s">
        <v>137</v>
      </c>
    </row>
    <row r="15" spans="1:9" ht="21.95" customHeight="1" x14ac:dyDescent="0.25">
      <c r="A15" s="56">
        <v>13</v>
      </c>
      <c r="B15" s="57">
        <v>46188</v>
      </c>
      <c r="C15" s="56" t="s">
        <v>167</v>
      </c>
      <c r="D15" s="74" t="s">
        <v>43</v>
      </c>
      <c r="E15" s="56" t="s">
        <v>91</v>
      </c>
      <c r="F15" s="56" t="s">
        <v>87</v>
      </c>
      <c r="G15" s="56" t="s">
        <v>168</v>
      </c>
      <c r="H15" s="56" t="s">
        <v>169</v>
      </c>
      <c r="I15" s="56" t="s">
        <v>137</v>
      </c>
    </row>
    <row r="16" spans="1:9" ht="21.95" customHeight="1" x14ac:dyDescent="0.25">
      <c r="A16" s="75">
        <v>14</v>
      </c>
      <c r="B16" s="76">
        <v>46188</v>
      </c>
      <c r="C16" s="75" t="s">
        <v>134</v>
      </c>
      <c r="D16" s="77" t="s">
        <v>40</v>
      </c>
      <c r="E16" s="75" t="s">
        <v>79</v>
      </c>
      <c r="F16" s="75" t="s">
        <v>170</v>
      </c>
      <c r="G16" s="75" t="s">
        <v>171</v>
      </c>
      <c r="H16" s="75" t="s">
        <v>172</v>
      </c>
      <c r="I16" s="75" t="s">
        <v>137</v>
      </c>
    </row>
    <row r="17" spans="1:9" ht="21.95" customHeight="1" x14ac:dyDescent="0.25">
      <c r="A17" s="56">
        <v>15</v>
      </c>
      <c r="B17" s="57">
        <v>46188</v>
      </c>
      <c r="C17" s="56" t="s">
        <v>148</v>
      </c>
      <c r="D17" s="74" t="s">
        <v>43</v>
      </c>
      <c r="E17" s="56" t="s">
        <v>89</v>
      </c>
      <c r="F17" s="56" t="s">
        <v>93</v>
      </c>
      <c r="G17" s="56" t="s">
        <v>173</v>
      </c>
      <c r="H17" s="56" t="s">
        <v>174</v>
      </c>
      <c r="I17" s="56" t="s">
        <v>137</v>
      </c>
    </row>
    <row r="18" spans="1:9" ht="21.95" customHeight="1" x14ac:dyDescent="0.25">
      <c r="A18" s="75">
        <v>16</v>
      </c>
      <c r="B18" s="76">
        <v>46188</v>
      </c>
      <c r="C18" s="75" t="s">
        <v>143</v>
      </c>
      <c r="D18" s="77" t="s">
        <v>40</v>
      </c>
      <c r="E18" s="75" t="s">
        <v>83</v>
      </c>
      <c r="F18" s="75" t="s">
        <v>85</v>
      </c>
      <c r="G18" s="75" t="s">
        <v>175</v>
      </c>
      <c r="H18" s="75" t="s">
        <v>145</v>
      </c>
      <c r="I18" s="75" t="s">
        <v>137</v>
      </c>
    </row>
    <row r="19" spans="1:9" ht="21.95" customHeight="1" x14ac:dyDescent="0.25">
      <c r="A19" s="59">
        <v>17</v>
      </c>
      <c r="B19" s="60">
        <v>46189</v>
      </c>
      <c r="C19" s="59" t="s">
        <v>134</v>
      </c>
      <c r="D19" s="78" t="s">
        <v>46</v>
      </c>
      <c r="E19" s="59" t="s">
        <v>95</v>
      </c>
      <c r="F19" s="59" t="s">
        <v>99</v>
      </c>
      <c r="G19" s="59" t="s">
        <v>176</v>
      </c>
      <c r="H19" s="59" t="s">
        <v>150</v>
      </c>
      <c r="I19" s="59" t="s">
        <v>137</v>
      </c>
    </row>
    <row r="20" spans="1:9" ht="21.95" customHeight="1" x14ac:dyDescent="0.25">
      <c r="A20" s="59">
        <v>18</v>
      </c>
      <c r="B20" s="60">
        <v>46189</v>
      </c>
      <c r="C20" s="59" t="s">
        <v>148</v>
      </c>
      <c r="D20" s="78" t="s">
        <v>46</v>
      </c>
      <c r="E20" s="59" t="s">
        <v>101</v>
      </c>
      <c r="F20" s="59" t="s">
        <v>97</v>
      </c>
      <c r="G20" s="59" t="s">
        <v>177</v>
      </c>
      <c r="H20" s="59" t="s">
        <v>152</v>
      </c>
      <c r="I20" s="59" t="s">
        <v>137</v>
      </c>
    </row>
    <row r="21" spans="1:9" ht="21.95" customHeight="1" x14ac:dyDescent="0.25">
      <c r="A21" s="65">
        <v>19</v>
      </c>
      <c r="B21" s="66">
        <v>46189</v>
      </c>
      <c r="C21" s="65" t="s">
        <v>143</v>
      </c>
      <c r="D21" s="79" t="s">
        <v>49</v>
      </c>
      <c r="E21" s="65" t="s">
        <v>104</v>
      </c>
      <c r="F21" s="65" t="s">
        <v>102</v>
      </c>
      <c r="G21" s="65" t="s">
        <v>178</v>
      </c>
      <c r="H21" s="65" t="s">
        <v>179</v>
      </c>
      <c r="I21" s="65" t="s">
        <v>137</v>
      </c>
    </row>
    <row r="22" spans="1:9" ht="21.95" customHeight="1" x14ac:dyDescent="0.25">
      <c r="A22" s="65">
        <v>20</v>
      </c>
      <c r="B22" s="66">
        <v>46189</v>
      </c>
      <c r="C22" s="65" t="s">
        <v>153</v>
      </c>
      <c r="D22" s="79" t="s">
        <v>49</v>
      </c>
      <c r="E22" s="65" t="s">
        <v>106</v>
      </c>
      <c r="F22" s="65" t="s">
        <v>180</v>
      </c>
      <c r="G22" s="65" t="s">
        <v>181</v>
      </c>
      <c r="H22" s="65" t="s">
        <v>147</v>
      </c>
      <c r="I22" s="65" t="s">
        <v>137</v>
      </c>
    </row>
    <row r="23" spans="1:9" ht="21.95" customHeight="1" x14ac:dyDescent="0.25">
      <c r="A23" s="62">
        <v>21</v>
      </c>
      <c r="B23" s="63">
        <v>46190</v>
      </c>
      <c r="C23" s="62" t="s">
        <v>156</v>
      </c>
      <c r="D23" s="80" t="s">
        <v>52</v>
      </c>
      <c r="E23" s="62" t="s">
        <v>114</v>
      </c>
      <c r="F23" s="62" t="s">
        <v>112</v>
      </c>
      <c r="G23" s="62" t="s">
        <v>182</v>
      </c>
      <c r="H23" s="62" t="s">
        <v>158</v>
      </c>
      <c r="I23" s="62" t="s">
        <v>137</v>
      </c>
    </row>
    <row r="24" spans="1:9" ht="21.95" customHeight="1" x14ac:dyDescent="0.25">
      <c r="A24" s="68">
        <v>22</v>
      </c>
      <c r="B24" s="69">
        <v>46190</v>
      </c>
      <c r="C24" s="68" t="s">
        <v>159</v>
      </c>
      <c r="D24" s="81" t="s">
        <v>55</v>
      </c>
      <c r="E24" s="68" t="s">
        <v>120</v>
      </c>
      <c r="F24" s="68" t="s">
        <v>118</v>
      </c>
      <c r="G24" s="68" t="s">
        <v>183</v>
      </c>
      <c r="H24" s="68" t="s">
        <v>161</v>
      </c>
      <c r="I24" s="68" t="s">
        <v>137</v>
      </c>
    </row>
    <row r="25" spans="1:9" ht="21.95" customHeight="1" x14ac:dyDescent="0.25">
      <c r="A25" s="68">
        <v>23</v>
      </c>
      <c r="B25" s="69">
        <v>46190</v>
      </c>
      <c r="C25" s="68" t="s">
        <v>162</v>
      </c>
      <c r="D25" s="81" t="s">
        <v>55</v>
      </c>
      <c r="E25" s="68" t="s">
        <v>122</v>
      </c>
      <c r="F25" s="68" t="s">
        <v>124</v>
      </c>
      <c r="G25" s="68" t="s">
        <v>184</v>
      </c>
      <c r="H25" s="68" t="s">
        <v>142</v>
      </c>
      <c r="I25" s="68" t="s">
        <v>137</v>
      </c>
    </row>
    <row r="26" spans="1:9" ht="21.95" customHeight="1" x14ac:dyDescent="0.25">
      <c r="A26" s="62">
        <v>24</v>
      </c>
      <c r="B26" s="63">
        <v>46190</v>
      </c>
      <c r="C26" s="62" t="s">
        <v>138</v>
      </c>
      <c r="D26" s="80" t="s">
        <v>52</v>
      </c>
      <c r="E26" s="62" t="s">
        <v>116</v>
      </c>
      <c r="F26" s="62" t="s">
        <v>110</v>
      </c>
      <c r="G26" s="62" t="s">
        <v>185</v>
      </c>
      <c r="H26" s="62" t="s">
        <v>136</v>
      </c>
      <c r="I26" s="62" t="s">
        <v>137</v>
      </c>
    </row>
    <row r="27" spans="1:9" ht="21.95" customHeight="1" x14ac:dyDescent="0.25">
      <c r="A27" s="56">
        <v>25</v>
      </c>
      <c r="B27" s="57">
        <v>46191</v>
      </c>
      <c r="C27" s="56" t="s">
        <v>167</v>
      </c>
      <c r="D27" s="58" t="s">
        <v>21</v>
      </c>
      <c r="E27" s="56" t="s">
        <v>24</v>
      </c>
      <c r="F27" s="56" t="s">
        <v>27</v>
      </c>
      <c r="G27" s="56" t="s">
        <v>186</v>
      </c>
      <c r="H27" s="56" t="s">
        <v>169</v>
      </c>
      <c r="I27" s="56" t="s">
        <v>137</v>
      </c>
    </row>
    <row r="28" spans="1:9" ht="21.95" customHeight="1" x14ac:dyDescent="0.25">
      <c r="A28" s="59">
        <v>26</v>
      </c>
      <c r="B28" s="60">
        <v>46191</v>
      </c>
      <c r="C28" s="59" t="s">
        <v>134</v>
      </c>
      <c r="D28" s="61" t="s">
        <v>26</v>
      </c>
      <c r="E28" s="59" t="s">
        <v>41</v>
      </c>
      <c r="F28" s="59" t="s">
        <v>35</v>
      </c>
      <c r="G28" s="59" t="s">
        <v>187</v>
      </c>
      <c r="H28" s="59" t="s">
        <v>145</v>
      </c>
      <c r="I28" s="59" t="s">
        <v>137</v>
      </c>
    </row>
    <row r="29" spans="1:9" ht="21.95" customHeight="1" x14ac:dyDescent="0.25">
      <c r="A29" s="59">
        <v>27</v>
      </c>
      <c r="B29" s="60">
        <v>46191</v>
      </c>
      <c r="C29" s="59" t="s">
        <v>148</v>
      </c>
      <c r="D29" s="61" t="s">
        <v>26</v>
      </c>
      <c r="E29" s="59" t="s">
        <v>32</v>
      </c>
      <c r="F29" s="59" t="s">
        <v>38</v>
      </c>
      <c r="G29" s="59" t="s">
        <v>188</v>
      </c>
      <c r="H29" s="59" t="s">
        <v>155</v>
      </c>
      <c r="I29" s="59" t="s">
        <v>137</v>
      </c>
    </row>
    <row r="30" spans="1:9" ht="21.95" customHeight="1" x14ac:dyDescent="0.25">
      <c r="A30" s="56">
        <v>28</v>
      </c>
      <c r="B30" s="57">
        <v>46191</v>
      </c>
      <c r="C30" s="56" t="s">
        <v>143</v>
      </c>
      <c r="D30" s="58" t="s">
        <v>21</v>
      </c>
      <c r="E30" s="56" t="s">
        <v>22</v>
      </c>
      <c r="F30" s="56" t="s">
        <v>30</v>
      </c>
      <c r="G30" s="56" t="s">
        <v>189</v>
      </c>
      <c r="H30" s="56" t="s">
        <v>140</v>
      </c>
      <c r="I30" s="56" t="s">
        <v>137</v>
      </c>
    </row>
    <row r="31" spans="1:9" ht="21.95" customHeight="1" x14ac:dyDescent="0.25">
      <c r="A31" s="62">
        <v>29</v>
      </c>
      <c r="B31" s="63">
        <v>46192</v>
      </c>
      <c r="C31" s="62" t="s">
        <v>134</v>
      </c>
      <c r="D31" s="64" t="s">
        <v>31</v>
      </c>
      <c r="E31" s="62" t="s">
        <v>56</v>
      </c>
      <c r="F31" s="62" t="s">
        <v>57</v>
      </c>
      <c r="G31" s="62" t="s">
        <v>190</v>
      </c>
      <c r="H31" s="62" t="s">
        <v>172</v>
      </c>
      <c r="I31" s="62" t="s">
        <v>137</v>
      </c>
    </row>
    <row r="32" spans="1:9" ht="21.95" customHeight="1" x14ac:dyDescent="0.25">
      <c r="A32" s="65">
        <v>30</v>
      </c>
      <c r="B32" s="66">
        <v>46192</v>
      </c>
      <c r="C32" s="65" t="s">
        <v>134</v>
      </c>
      <c r="D32" s="67" t="s">
        <v>29</v>
      </c>
      <c r="E32" s="65" t="s">
        <v>53</v>
      </c>
      <c r="F32" s="65" t="s">
        <v>50</v>
      </c>
      <c r="G32" s="65" t="s">
        <v>191</v>
      </c>
      <c r="H32" s="65" t="s">
        <v>152</v>
      </c>
      <c r="I32" s="65" t="s">
        <v>137</v>
      </c>
    </row>
    <row r="33" spans="1:9" ht="21.95" customHeight="1" x14ac:dyDescent="0.25">
      <c r="A33" s="65">
        <v>31</v>
      </c>
      <c r="B33" s="66">
        <v>46192</v>
      </c>
      <c r="C33" s="65" t="s">
        <v>143</v>
      </c>
      <c r="D33" s="67" t="s">
        <v>29</v>
      </c>
      <c r="E33" s="65" t="s">
        <v>44</v>
      </c>
      <c r="F33" s="65" t="s">
        <v>47</v>
      </c>
      <c r="G33" s="65" t="s">
        <v>192</v>
      </c>
      <c r="H33" s="65" t="s">
        <v>164</v>
      </c>
      <c r="I33" s="65" t="s">
        <v>137</v>
      </c>
    </row>
    <row r="34" spans="1:9" ht="21.95" customHeight="1" x14ac:dyDescent="0.25">
      <c r="A34" s="62">
        <v>32</v>
      </c>
      <c r="B34" s="63">
        <v>46192</v>
      </c>
      <c r="C34" s="62" t="s">
        <v>153</v>
      </c>
      <c r="D34" s="64" t="s">
        <v>31</v>
      </c>
      <c r="E34" s="62" t="s">
        <v>61</v>
      </c>
      <c r="F34" s="62" t="s">
        <v>59</v>
      </c>
      <c r="G34" s="62" t="s">
        <v>193</v>
      </c>
      <c r="H34" s="62" t="s">
        <v>147</v>
      </c>
      <c r="I34" s="62" t="s">
        <v>137</v>
      </c>
    </row>
    <row r="35" spans="1:9" ht="21.95" customHeight="1" x14ac:dyDescent="0.25">
      <c r="A35" s="71">
        <v>33</v>
      </c>
      <c r="B35" s="72">
        <v>46193</v>
      </c>
      <c r="C35" s="71" t="s">
        <v>156</v>
      </c>
      <c r="D35" s="73" t="s">
        <v>37</v>
      </c>
      <c r="E35" s="71" t="s">
        <v>71</v>
      </c>
      <c r="F35" s="71" t="s">
        <v>75</v>
      </c>
      <c r="G35" s="71" t="s">
        <v>194</v>
      </c>
      <c r="H35" s="71" t="s">
        <v>158</v>
      </c>
      <c r="I35" s="71" t="s">
        <v>137</v>
      </c>
    </row>
    <row r="36" spans="1:9" ht="21.95" customHeight="1" x14ac:dyDescent="0.25">
      <c r="A36" s="68">
        <v>34</v>
      </c>
      <c r="B36" s="69">
        <v>46193</v>
      </c>
      <c r="C36" s="68" t="s">
        <v>159</v>
      </c>
      <c r="D36" s="70" t="s">
        <v>34</v>
      </c>
      <c r="E36" s="68" t="s">
        <v>67</v>
      </c>
      <c r="F36" s="68" t="s">
        <v>69</v>
      </c>
      <c r="G36" s="68" t="s">
        <v>195</v>
      </c>
      <c r="H36" s="68" t="s">
        <v>142</v>
      </c>
      <c r="I36" s="68" t="s">
        <v>137</v>
      </c>
    </row>
    <row r="37" spans="1:9" ht="21.95" customHeight="1" x14ac:dyDescent="0.25">
      <c r="A37" s="68">
        <v>35</v>
      </c>
      <c r="B37" s="69">
        <v>46193</v>
      </c>
      <c r="C37" s="68" t="s">
        <v>196</v>
      </c>
      <c r="D37" s="70" t="s">
        <v>34</v>
      </c>
      <c r="E37" s="68" t="s">
        <v>65</v>
      </c>
      <c r="F37" s="68" t="s">
        <v>63</v>
      </c>
      <c r="G37" s="68" t="s">
        <v>197</v>
      </c>
      <c r="H37" s="68" t="s">
        <v>179</v>
      </c>
      <c r="I37" s="68" t="s">
        <v>137</v>
      </c>
    </row>
    <row r="38" spans="1:9" ht="21.95" customHeight="1" x14ac:dyDescent="0.25">
      <c r="A38" s="71">
        <v>36</v>
      </c>
      <c r="B38" s="72">
        <v>46193</v>
      </c>
      <c r="C38" s="71" t="s">
        <v>153</v>
      </c>
      <c r="D38" s="73" t="s">
        <v>37</v>
      </c>
      <c r="E38" s="71" t="s">
        <v>77</v>
      </c>
      <c r="F38" s="71" t="s">
        <v>73</v>
      </c>
      <c r="G38" s="71" t="s">
        <v>198</v>
      </c>
      <c r="H38" s="71" t="s">
        <v>166</v>
      </c>
      <c r="I38" s="71" t="s">
        <v>137</v>
      </c>
    </row>
    <row r="39" spans="1:9" ht="21.95" customHeight="1" x14ac:dyDescent="0.25">
      <c r="A39" s="56">
        <v>37</v>
      </c>
      <c r="B39" s="57">
        <v>46194</v>
      </c>
      <c r="C39" s="56" t="s">
        <v>167</v>
      </c>
      <c r="D39" s="74" t="s">
        <v>43</v>
      </c>
      <c r="E39" s="56" t="s">
        <v>91</v>
      </c>
      <c r="F39" s="56" t="s">
        <v>89</v>
      </c>
      <c r="G39" s="56" t="s">
        <v>199</v>
      </c>
      <c r="H39" s="56" t="s">
        <v>169</v>
      </c>
      <c r="I39" s="56" t="s">
        <v>137</v>
      </c>
    </row>
    <row r="40" spans="1:9" ht="21.95" customHeight="1" x14ac:dyDescent="0.25">
      <c r="A40" s="75">
        <v>38</v>
      </c>
      <c r="B40" s="76">
        <v>46194</v>
      </c>
      <c r="C40" s="75" t="s">
        <v>134</v>
      </c>
      <c r="D40" s="77" t="s">
        <v>40</v>
      </c>
      <c r="E40" s="75" t="s">
        <v>79</v>
      </c>
      <c r="F40" s="75" t="s">
        <v>83</v>
      </c>
      <c r="G40" s="75" t="s">
        <v>200</v>
      </c>
      <c r="H40" s="75" t="s">
        <v>145</v>
      </c>
      <c r="I40" s="75" t="s">
        <v>137</v>
      </c>
    </row>
    <row r="41" spans="1:9" ht="21.95" customHeight="1" x14ac:dyDescent="0.25">
      <c r="A41" s="56">
        <v>39</v>
      </c>
      <c r="B41" s="57">
        <v>46194</v>
      </c>
      <c r="C41" s="56" t="s">
        <v>148</v>
      </c>
      <c r="D41" s="74" t="s">
        <v>43</v>
      </c>
      <c r="E41" s="56" t="s">
        <v>93</v>
      </c>
      <c r="F41" s="56" t="s">
        <v>87</v>
      </c>
      <c r="G41" s="56" t="s">
        <v>201</v>
      </c>
      <c r="H41" s="56" t="s">
        <v>174</v>
      </c>
      <c r="I41" s="56" t="s">
        <v>137</v>
      </c>
    </row>
    <row r="42" spans="1:9" ht="21.95" customHeight="1" x14ac:dyDescent="0.25">
      <c r="A42" s="75">
        <v>40</v>
      </c>
      <c r="B42" s="76">
        <v>46194</v>
      </c>
      <c r="C42" s="75" t="s">
        <v>143</v>
      </c>
      <c r="D42" s="77" t="s">
        <v>40</v>
      </c>
      <c r="E42" s="75" t="s">
        <v>85</v>
      </c>
      <c r="F42" s="75" t="s">
        <v>170</v>
      </c>
      <c r="G42" s="75" t="s">
        <v>202</v>
      </c>
      <c r="H42" s="75" t="s">
        <v>155</v>
      </c>
      <c r="I42" s="75" t="s">
        <v>137</v>
      </c>
    </row>
    <row r="43" spans="1:9" ht="21.95" customHeight="1" x14ac:dyDescent="0.25">
      <c r="A43" s="65">
        <v>41</v>
      </c>
      <c r="B43" s="66">
        <v>46195</v>
      </c>
      <c r="C43" s="65" t="s">
        <v>156</v>
      </c>
      <c r="D43" s="79" t="s">
        <v>49</v>
      </c>
      <c r="E43" s="65" t="s">
        <v>104</v>
      </c>
      <c r="F43" s="65" t="s">
        <v>106</v>
      </c>
      <c r="G43" s="65" t="s">
        <v>203</v>
      </c>
      <c r="H43" s="65" t="s">
        <v>161</v>
      </c>
      <c r="I43" s="65" t="s">
        <v>137</v>
      </c>
    </row>
    <row r="44" spans="1:9" ht="21.95" customHeight="1" x14ac:dyDescent="0.25">
      <c r="A44" s="59">
        <v>42</v>
      </c>
      <c r="B44" s="60">
        <v>46195</v>
      </c>
      <c r="C44" s="59" t="s">
        <v>204</v>
      </c>
      <c r="D44" s="78" t="s">
        <v>46</v>
      </c>
      <c r="E44" s="59" t="s">
        <v>95</v>
      </c>
      <c r="F44" s="59" t="s">
        <v>101</v>
      </c>
      <c r="G44" s="59" t="s">
        <v>205</v>
      </c>
      <c r="H44" s="59" t="s">
        <v>164</v>
      </c>
      <c r="I44" s="59" t="s">
        <v>137</v>
      </c>
    </row>
    <row r="45" spans="1:9" ht="21.95" customHeight="1" x14ac:dyDescent="0.25">
      <c r="A45" s="59">
        <v>43</v>
      </c>
      <c r="B45" s="60">
        <v>46195</v>
      </c>
      <c r="C45" s="59" t="s">
        <v>196</v>
      </c>
      <c r="D45" s="78" t="s">
        <v>46</v>
      </c>
      <c r="E45" s="59" t="s">
        <v>97</v>
      </c>
      <c r="F45" s="59" t="s">
        <v>99</v>
      </c>
      <c r="G45" s="59" t="s">
        <v>206</v>
      </c>
      <c r="H45" s="59" t="s">
        <v>150</v>
      </c>
      <c r="I45" s="59" t="s">
        <v>137</v>
      </c>
    </row>
    <row r="46" spans="1:9" ht="21.95" customHeight="1" x14ac:dyDescent="0.25">
      <c r="A46" s="65">
        <v>44</v>
      </c>
      <c r="B46" s="66">
        <v>46195</v>
      </c>
      <c r="C46" s="65" t="s">
        <v>207</v>
      </c>
      <c r="D46" s="79" t="s">
        <v>49</v>
      </c>
      <c r="E46" s="65" t="s">
        <v>180</v>
      </c>
      <c r="F46" s="65" t="s">
        <v>102</v>
      </c>
      <c r="G46" s="65" t="s">
        <v>208</v>
      </c>
      <c r="H46" s="65" t="s">
        <v>147</v>
      </c>
      <c r="I46" s="65" t="s">
        <v>137</v>
      </c>
    </row>
    <row r="47" spans="1:9" ht="21.95" customHeight="1" x14ac:dyDescent="0.25">
      <c r="A47" s="62">
        <v>45</v>
      </c>
      <c r="B47" s="63">
        <v>46196</v>
      </c>
      <c r="C47" s="62" t="s">
        <v>156</v>
      </c>
      <c r="D47" s="80" t="s">
        <v>52</v>
      </c>
      <c r="E47" s="62" t="s">
        <v>114</v>
      </c>
      <c r="F47" s="62" t="s">
        <v>116</v>
      </c>
      <c r="G47" s="62" t="s">
        <v>209</v>
      </c>
      <c r="H47" s="62" t="s">
        <v>158</v>
      </c>
      <c r="I47" s="62" t="s">
        <v>137</v>
      </c>
    </row>
    <row r="48" spans="1:9" ht="21.95" customHeight="1" x14ac:dyDescent="0.25">
      <c r="A48" s="68">
        <v>46</v>
      </c>
      <c r="B48" s="69">
        <v>46196</v>
      </c>
      <c r="C48" s="68" t="s">
        <v>159</v>
      </c>
      <c r="D48" s="81" t="s">
        <v>55</v>
      </c>
      <c r="E48" s="68" t="s">
        <v>120</v>
      </c>
      <c r="F48" s="68" t="s">
        <v>122</v>
      </c>
      <c r="G48" s="68" t="s">
        <v>210</v>
      </c>
      <c r="H48" s="68" t="s">
        <v>152</v>
      </c>
      <c r="I48" s="68" t="s">
        <v>137</v>
      </c>
    </row>
    <row r="49" spans="1:9" ht="21.95" customHeight="1" x14ac:dyDescent="0.25">
      <c r="A49" s="68">
        <v>47</v>
      </c>
      <c r="B49" s="69">
        <v>46196</v>
      </c>
      <c r="C49" s="68" t="s">
        <v>162</v>
      </c>
      <c r="D49" s="81" t="s">
        <v>55</v>
      </c>
      <c r="E49" s="68" t="s">
        <v>124</v>
      </c>
      <c r="F49" s="68" t="s">
        <v>118</v>
      </c>
      <c r="G49" s="68" t="s">
        <v>211</v>
      </c>
      <c r="H49" s="68" t="s">
        <v>142</v>
      </c>
      <c r="I49" s="68" t="s">
        <v>137</v>
      </c>
    </row>
    <row r="50" spans="1:9" ht="21.95" customHeight="1" x14ac:dyDescent="0.25">
      <c r="A50" s="62">
        <v>48</v>
      </c>
      <c r="B50" s="63">
        <v>46196</v>
      </c>
      <c r="C50" s="62" t="s">
        <v>138</v>
      </c>
      <c r="D50" s="80" t="s">
        <v>52</v>
      </c>
      <c r="E50" s="62" t="s">
        <v>110</v>
      </c>
      <c r="F50" s="62" t="s">
        <v>112</v>
      </c>
      <c r="G50" s="62" t="s">
        <v>212</v>
      </c>
      <c r="H50" s="62" t="s">
        <v>140</v>
      </c>
      <c r="I50" s="62" t="s">
        <v>137</v>
      </c>
    </row>
    <row r="51" spans="1:9" ht="21.95" customHeight="1" x14ac:dyDescent="0.25">
      <c r="A51" s="59">
        <v>49</v>
      </c>
      <c r="B51" s="60">
        <v>46197</v>
      </c>
      <c r="C51" s="59" t="s">
        <v>134</v>
      </c>
      <c r="D51" s="61" t="s">
        <v>26</v>
      </c>
      <c r="E51" s="59" t="s">
        <v>41</v>
      </c>
      <c r="F51" s="59" t="s">
        <v>32</v>
      </c>
      <c r="G51" s="59" t="s">
        <v>213</v>
      </c>
      <c r="H51" s="59" t="s">
        <v>155</v>
      </c>
      <c r="I51" s="59" t="s">
        <v>137</v>
      </c>
    </row>
    <row r="52" spans="1:9" ht="21.95" customHeight="1" x14ac:dyDescent="0.25">
      <c r="A52" s="59">
        <v>50</v>
      </c>
      <c r="B52" s="60">
        <v>46197</v>
      </c>
      <c r="C52" s="59" t="s">
        <v>134</v>
      </c>
      <c r="D52" s="61" t="s">
        <v>26</v>
      </c>
      <c r="E52" s="59" t="s">
        <v>35</v>
      </c>
      <c r="F52" s="59" t="s">
        <v>38</v>
      </c>
      <c r="G52" s="59" t="s">
        <v>214</v>
      </c>
      <c r="H52" s="59" t="s">
        <v>172</v>
      </c>
      <c r="I52" s="59" t="s">
        <v>137</v>
      </c>
    </row>
    <row r="53" spans="1:9" ht="21.95" customHeight="1" x14ac:dyDescent="0.25">
      <c r="A53" s="65">
        <v>51</v>
      </c>
      <c r="B53" s="66">
        <v>46197</v>
      </c>
      <c r="C53" s="65" t="s">
        <v>148</v>
      </c>
      <c r="D53" s="67" t="s">
        <v>29</v>
      </c>
      <c r="E53" s="65" t="s">
        <v>44</v>
      </c>
      <c r="F53" s="65" t="s">
        <v>53</v>
      </c>
      <c r="G53" s="65" t="s">
        <v>215</v>
      </c>
      <c r="H53" s="65" t="s">
        <v>174</v>
      </c>
      <c r="I53" s="65" t="s">
        <v>137</v>
      </c>
    </row>
    <row r="54" spans="1:9" ht="21.95" customHeight="1" x14ac:dyDescent="0.25">
      <c r="A54" s="65">
        <v>52</v>
      </c>
      <c r="B54" s="66">
        <v>46197</v>
      </c>
      <c r="C54" s="65" t="s">
        <v>148</v>
      </c>
      <c r="D54" s="67" t="s">
        <v>29</v>
      </c>
      <c r="E54" s="65" t="s">
        <v>50</v>
      </c>
      <c r="F54" s="65" t="s">
        <v>47</v>
      </c>
      <c r="G54" s="65" t="s">
        <v>216</v>
      </c>
      <c r="H54" s="65" t="s">
        <v>169</v>
      </c>
      <c r="I54" s="65" t="s">
        <v>137</v>
      </c>
    </row>
    <row r="55" spans="1:9" ht="21.95" customHeight="1" x14ac:dyDescent="0.25">
      <c r="A55" s="56">
        <v>53</v>
      </c>
      <c r="B55" s="57">
        <v>46197</v>
      </c>
      <c r="C55" s="56" t="s">
        <v>143</v>
      </c>
      <c r="D55" s="58" t="s">
        <v>21</v>
      </c>
      <c r="E55" s="56" t="s">
        <v>22</v>
      </c>
      <c r="F55" s="56" t="s">
        <v>24</v>
      </c>
      <c r="G55" s="56" t="s">
        <v>217</v>
      </c>
      <c r="H55" s="56" t="s">
        <v>136</v>
      </c>
      <c r="I55" s="56" t="s">
        <v>137</v>
      </c>
    </row>
    <row r="56" spans="1:9" ht="21.95" customHeight="1" x14ac:dyDescent="0.25">
      <c r="A56" s="56">
        <v>54</v>
      </c>
      <c r="B56" s="57">
        <v>46197</v>
      </c>
      <c r="C56" s="56" t="s">
        <v>143</v>
      </c>
      <c r="D56" s="58" t="s">
        <v>21</v>
      </c>
      <c r="E56" s="56" t="s">
        <v>30</v>
      </c>
      <c r="F56" s="56" t="s">
        <v>27</v>
      </c>
      <c r="G56" s="56" t="s">
        <v>218</v>
      </c>
      <c r="H56" s="56" t="s">
        <v>166</v>
      </c>
      <c r="I56" s="56" t="s">
        <v>137</v>
      </c>
    </row>
    <row r="57" spans="1:9" ht="21.95" customHeight="1" x14ac:dyDescent="0.25">
      <c r="A57" s="68">
        <v>55</v>
      </c>
      <c r="B57" s="69">
        <v>46198</v>
      </c>
      <c r="C57" s="68" t="s">
        <v>159</v>
      </c>
      <c r="D57" s="70" t="s">
        <v>34</v>
      </c>
      <c r="E57" s="68" t="s">
        <v>65</v>
      </c>
      <c r="F57" s="68" t="s">
        <v>67</v>
      </c>
      <c r="G57" s="68" t="s">
        <v>219</v>
      </c>
      <c r="H57" s="68" t="s">
        <v>150</v>
      </c>
      <c r="I57" s="68" t="s">
        <v>137</v>
      </c>
    </row>
    <row r="58" spans="1:9" ht="21.95" customHeight="1" x14ac:dyDescent="0.25">
      <c r="A58" s="68">
        <v>56</v>
      </c>
      <c r="B58" s="69">
        <v>46198</v>
      </c>
      <c r="C58" s="68" t="s">
        <v>159</v>
      </c>
      <c r="D58" s="70" t="s">
        <v>34</v>
      </c>
      <c r="E58" s="68" t="s">
        <v>63</v>
      </c>
      <c r="F58" s="68" t="s">
        <v>69</v>
      </c>
      <c r="G58" s="68" t="s">
        <v>220</v>
      </c>
      <c r="H58" s="68" t="s">
        <v>164</v>
      </c>
      <c r="I58" s="68" t="s">
        <v>137</v>
      </c>
    </row>
    <row r="59" spans="1:9" ht="21.95" customHeight="1" x14ac:dyDescent="0.25">
      <c r="A59" s="71">
        <v>57</v>
      </c>
      <c r="B59" s="72">
        <v>46198</v>
      </c>
      <c r="C59" s="71" t="s">
        <v>162</v>
      </c>
      <c r="D59" s="73" t="s">
        <v>37</v>
      </c>
      <c r="E59" s="71" t="s">
        <v>77</v>
      </c>
      <c r="F59" s="71" t="s">
        <v>71</v>
      </c>
      <c r="G59" s="71" t="s">
        <v>221</v>
      </c>
      <c r="H59" s="71" t="s">
        <v>179</v>
      </c>
      <c r="I59" s="71" t="s">
        <v>137</v>
      </c>
    </row>
    <row r="60" spans="1:9" ht="21.95" customHeight="1" x14ac:dyDescent="0.25">
      <c r="A60" s="71">
        <v>58</v>
      </c>
      <c r="B60" s="72">
        <v>46198</v>
      </c>
      <c r="C60" s="71" t="s">
        <v>162</v>
      </c>
      <c r="D60" s="73" t="s">
        <v>37</v>
      </c>
      <c r="E60" s="71" t="s">
        <v>73</v>
      </c>
      <c r="F60" s="71" t="s">
        <v>75</v>
      </c>
      <c r="G60" s="71" t="s">
        <v>222</v>
      </c>
      <c r="H60" s="71" t="s">
        <v>161</v>
      </c>
      <c r="I60" s="71" t="s">
        <v>137</v>
      </c>
    </row>
    <row r="61" spans="1:9" ht="21.95" customHeight="1" x14ac:dyDescent="0.25">
      <c r="A61" s="62">
        <v>59</v>
      </c>
      <c r="B61" s="63">
        <v>46198</v>
      </c>
      <c r="C61" s="62" t="s">
        <v>138</v>
      </c>
      <c r="D61" s="64" t="s">
        <v>31</v>
      </c>
      <c r="E61" s="62" t="s">
        <v>56</v>
      </c>
      <c r="F61" s="62" t="s">
        <v>61</v>
      </c>
      <c r="G61" s="62" t="s">
        <v>223</v>
      </c>
      <c r="H61" s="62" t="s">
        <v>145</v>
      </c>
      <c r="I61" s="62" t="s">
        <v>137</v>
      </c>
    </row>
    <row r="62" spans="1:9" ht="21.95" customHeight="1" x14ac:dyDescent="0.25">
      <c r="A62" s="62">
        <v>60</v>
      </c>
      <c r="B62" s="63">
        <v>46198</v>
      </c>
      <c r="C62" s="62" t="s">
        <v>138</v>
      </c>
      <c r="D62" s="64" t="s">
        <v>31</v>
      </c>
      <c r="E62" s="62" t="s">
        <v>59</v>
      </c>
      <c r="F62" s="62" t="s">
        <v>57</v>
      </c>
      <c r="G62" s="62" t="s">
        <v>224</v>
      </c>
      <c r="H62" s="62" t="s">
        <v>147</v>
      </c>
      <c r="I62" s="62" t="s">
        <v>137</v>
      </c>
    </row>
    <row r="63" spans="1:9" ht="21.95" customHeight="1" x14ac:dyDescent="0.25">
      <c r="A63" s="59">
        <v>61</v>
      </c>
      <c r="B63" s="60">
        <v>46199</v>
      </c>
      <c r="C63" s="59" t="s">
        <v>134</v>
      </c>
      <c r="D63" s="78" t="s">
        <v>46</v>
      </c>
      <c r="E63" s="59" t="s">
        <v>97</v>
      </c>
      <c r="F63" s="59" t="s">
        <v>95</v>
      </c>
      <c r="G63" s="59" t="s">
        <v>225</v>
      </c>
      <c r="H63" s="59" t="s">
        <v>152</v>
      </c>
      <c r="I63" s="59" t="s">
        <v>137</v>
      </c>
    </row>
    <row r="64" spans="1:9" ht="21.95" customHeight="1" x14ac:dyDescent="0.25">
      <c r="A64" s="59">
        <v>62</v>
      </c>
      <c r="B64" s="60">
        <v>46199</v>
      </c>
      <c r="C64" s="59" t="s">
        <v>134</v>
      </c>
      <c r="D64" s="78" t="s">
        <v>46</v>
      </c>
      <c r="E64" s="59" t="s">
        <v>99</v>
      </c>
      <c r="F64" s="59" t="s">
        <v>101</v>
      </c>
      <c r="G64" s="59" t="s">
        <v>226</v>
      </c>
      <c r="H64" s="59" t="s">
        <v>142</v>
      </c>
      <c r="I64" s="59" t="s">
        <v>137</v>
      </c>
    </row>
    <row r="65" spans="1:9" ht="21.95" customHeight="1" x14ac:dyDescent="0.25">
      <c r="A65" s="56">
        <v>63</v>
      </c>
      <c r="B65" s="57">
        <v>46199</v>
      </c>
      <c r="C65" s="56" t="s">
        <v>196</v>
      </c>
      <c r="D65" s="74" t="s">
        <v>43</v>
      </c>
      <c r="E65" s="56" t="s">
        <v>93</v>
      </c>
      <c r="F65" s="56" t="s">
        <v>91</v>
      </c>
      <c r="G65" s="56" t="s">
        <v>227</v>
      </c>
      <c r="H65" s="56" t="s">
        <v>140</v>
      </c>
      <c r="I65" s="56" t="s">
        <v>137</v>
      </c>
    </row>
    <row r="66" spans="1:9" ht="21.95" customHeight="1" x14ac:dyDescent="0.25">
      <c r="A66" s="56">
        <v>64</v>
      </c>
      <c r="B66" s="57">
        <v>46199</v>
      </c>
      <c r="C66" s="56" t="s">
        <v>196</v>
      </c>
      <c r="D66" s="74" t="s">
        <v>43</v>
      </c>
      <c r="E66" s="56" t="s">
        <v>87</v>
      </c>
      <c r="F66" s="56" t="s">
        <v>89</v>
      </c>
      <c r="G66" s="56" t="s">
        <v>228</v>
      </c>
      <c r="H66" s="56" t="s">
        <v>158</v>
      </c>
      <c r="I66" s="56" t="s">
        <v>137</v>
      </c>
    </row>
    <row r="67" spans="1:9" ht="21.95" customHeight="1" x14ac:dyDescent="0.25">
      <c r="A67" s="75">
        <v>65</v>
      </c>
      <c r="B67" s="76">
        <v>46199</v>
      </c>
      <c r="C67" s="75" t="s">
        <v>207</v>
      </c>
      <c r="D67" s="77" t="s">
        <v>40</v>
      </c>
      <c r="E67" s="75" t="s">
        <v>85</v>
      </c>
      <c r="F67" s="75" t="s">
        <v>79</v>
      </c>
      <c r="G67" s="75" t="s">
        <v>229</v>
      </c>
      <c r="H67" s="75" t="s">
        <v>155</v>
      </c>
      <c r="I67" s="75" t="s">
        <v>137</v>
      </c>
    </row>
    <row r="68" spans="1:9" ht="21.95" customHeight="1" x14ac:dyDescent="0.25">
      <c r="A68" s="75">
        <v>66</v>
      </c>
      <c r="B68" s="76">
        <v>46199</v>
      </c>
      <c r="C68" s="75" t="s">
        <v>207</v>
      </c>
      <c r="D68" s="77" t="s">
        <v>40</v>
      </c>
      <c r="E68" s="75" t="s">
        <v>170</v>
      </c>
      <c r="F68" s="75" t="s">
        <v>83</v>
      </c>
      <c r="G68" s="75" t="s">
        <v>230</v>
      </c>
      <c r="H68" s="75" t="s">
        <v>172</v>
      </c>
      <c r="I68" s="75" t="s">
        <v>137</v>
      </c>
    </row>
    <row r="69" spans="1:9" ht="21.95" customHeight="1" x14ac:dyDescent="0.25">
      <c r="A69" s="68">
        <v>67</v>
      </c>
      <c r="B69" s="69">
        <v>46200</v>
      </c>
      <c r="C69" s="68" t="s">
        <v>204</v>
      </c>
      <c r="D69" s="81" t="s">
        <v>55</v>
      </c>
      <c r="E69" s="68" t="s">
        <v>124</v>
      </c>
      <c r="F69" s="68" t="s">
        <v>120</v>
      </c>
      <c r="G69" s="68" t="s">
        <v>231</v>
      </c>
      <c r="H69" s="68" t="s">
        <v>150</v>
      </c>
      <c r="I69" s="68" t="s">
        <v>137</v>
      </c>
    </row>
    <row r="70" spans="1:9" ht="21.95" customHeight="1" x14ac:dyDescent="0.25">
      <c r="A70" s="68">
        <v>68</v>
      </c>
      <c r="B70" s="69">
        <v>46200</v>
      </c>
      <c r="C70" s="68" t="s">
        <v>204</v>
      </c>
      <c r="D70" s="81" t="s">
        <v>55</v>
      </c>
      <c r="E70" s="68" t="s">
        <v>118</v>
      </c>
      <c r="F70" s="68" t="s">
        <v>122</v>
      </c>
      <c r="G70" s="68" t="s">
        <v>232</v>
      </c>
      <c r="H70" s="68" t="s">
        <v>164</v>
      </c>
      <c r="I70" s="68" t="s">
        <v>137</v>
      </c>
    </row>
    <row r="71" spans="1:9" ht="21.95" customHeight="1" x14ac:dyDescent="0.25">
      <c r="A71" s="62">
        <v>69</v>
      </c>
      <c r="B71" s="63">
        <v>46200</v>
      </c>
      <c r="C71" s="62" t="s">
        <v>233</v>
      </c>
      <c r="D71" s="80" t="s">
        <v>52</v>
      </c>
      <c r="E71" s="62" t="s">
        <v>110</v>
      </c>
      <c r="F71" s="62" t="s">
        <v>114</v>
      </c>
      <c r="G71" s="62" t="s">
        <v>234</v>
      </c>
      <c r="H71" s="62" t="s">
        <v>174</v>
      </c>
      <c r="I71" s="62" t="s">
        <v>137</v>
      </c>
    </row>
    <row r="72" spans="1:9" ht="21.95" customHeight="1" x14ac:dyDescent="0.25">
      <c r="A72" s="62">
        <v>70</v>
      </c>
      <c r="B72" s="63">
        <v>46200</v>
      </c>
      <c r="C72" s="62" t="s">
        <v>233</v>
      </c>
      <c r="D72" s="80" t="s">
        <v>52</v>
      </c>
      <c r="E72" s="62" t="s">
        <v>112</v>
      </c>
      <c r="F72" s="62" t="s">
        <v>116</v>
      </c>
      <c r="G72" s="62" t="s">
        <v>235</v>
      </c>
      <c r="H72" s="62" t="s">
        <v>169</v>
      </c>
      <c r="I72" s="62" t="s">
        <v>137</v>
      </c>
    </row>
    <row r="73" spans="1:9" ht="21.95" customHeight="1" x14ac:dyDescent="0.25">
      <c r="A73" s="65">
        <v>71</v>
      </c>
      <c r="B73" s="66">
        <v>46200</v>
      </c>
      <c r="C73" s="65" t="s">
        <v>138</v>
      </c>
      <c r="D73" s="79" t="s">
        <v>49</v>
      </c>
      <c r="E73" s="65" t="s">
        <v>104</v>
      </c>
      <c r="F73" s="65" t="s">
        <v>180</v>
      </c>
      <c r="G73" s="65" t="s">
        <v>236</v>
      </c>
      <c r="H73" s="65" t="s">
        <v>161</v>
      </c>
      <c r="I73" s="65" t="s">
        <v>137</v>
      </c>
    </row>
    <row r="74" spans="1:9" ht="21.95" customHeight="1" x14ac:dyDescent="0.25">
      <c r="A74" s="65">
        <v>72</v>
      </c>
      <c r="B74" s="66">
        <v>46200</v>
      </c>
      <c r="C74" s="65" t="s">
        <v>138</v>
      </c>
      <c r="D74" s="79" t="s">
        <v>49</v>
      </c>
      <c r="E74" s="65" t="s">
        <v>102</v>
      </c>
      <c r="F74" s="65" t="s">
        <v>106</v>
      </c>
      <c r="G74" s="65" t="s">
        <v>237</v>
      </c>
      <c r="H74" s="65" t="s">
        <v>179</v>
      </c>
      <c r="I74" s="65" t="s">
        <v>137</v>
      </c>
    </row>
  </sheetData>
  <mergeCells count="1">
    <mergeCell ref="A1:I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496"/>
  <sheetViews>
    <sheetView workbookViewId="0">
      <selection activeCell="N47" sqref="N47"/>
    </sheetView>
  </sheetViews>
  <sheetFormatPr defaultRowHeight="15" x14ac:dyDescent="0.25"/>
  <cols>
    <col min="11" max="11" width="48.28515625" customWidth="1"/>
  </cols>
  <sheetData>
    <row r="1" spans="1:11" x14ac:dyDescent="0.25">
      <c r="A1" t="s">
        <v>357</v>
      </c>
      <c r="B1" t="s">
        <v>292</v>
      </c>
      <c r="C1" t="s">
        <v>358</v>
      </c>
      <c r="D1" t="s">
        <v>359</v>
      </c>
      <c r="E1" t="s">
        <v>360</v>
      </c>
      <c r="F1" t="s">
        <v>361</v>
      </c>
      <c r="G1" t="s">
        <v>362</v>
      </c>
      <c r="H1" t="s">
        <v>363</v>
      </c>
      <c r="I1" t="s">
        <v>364</v>
      </c>
      <c r="J1" t="s">
        <v>365</v>
      </c>
      <c r="K1" t="s">
        <v>366</v>
      </c>
    </row>
    <row r="2" spans="1:11" x14ac:dyDescent="0.25">
      <c r="A2">
        <v>1</v>
      </c>
      <c r="B2" t="s">
        <v>367</v>
      </c>
      <c r="C2" t="s">
        <v>368</v>
      </c>
      <c r="D2" t="s">
        <v>369</v>
      </c>
      <c r="E2" t="s">
        <v>370</v>
      </c>
      <c r="F2" t="s">
        <v>371</v>
      </c>
      <c r="G2" t="s">
        <v>372</v>
      </c>
      <c r="H2" t="s">
        <v>373</v>
      </c>
      <c r="I2" t="s">
        <v>374</v>
      </c>
      <c r="J2" t="s">
        <v>375</v>
      </c>
      <c r="K2" t="s">
        <v>376</v>
      </c>
    </row>
    <row r="3" spans="1:11" x14ac:dyDescent="0.25">
      <c r="A3">
        <v>2</v>
      </c>
      <c r="B3" t="s">
        <v>377</v>
      </c>
      <c r="C3" t="s">
        <v>372</v>
      </c>
      <c r="D3" t="s">
        <v>373</v>
      </c>
      <c r="E3" t="s">
        <v>370</v>
      </c>
      <c r="F3" t="s">
        <v>378</v>
      </c>
      <c r="G3" t="s">
        <v>369</v>
      </c>
      <c r="H3" t="s">
        <v>371</v>
      </c>
      <c r="I3" t="s">
        <v>374</v>
      </c>
      <c r="J3" t="s">
        <v>375</v>
      </c>
      <c r="K3" t="s">
        <v>376</v>
      </c>
    </row>
    <row r="4" spans="1:11" x14ac:dyDescent="0.25">
      <c r="A4">
        <v>3</v>
      </c>
      <c r="B4" t="s">
        <v>379</v>
      </c>
      <c r="C4" t="s">
        <v>368</v>
      </c>
      <c r="D4" t="s">
        <v>369</v>
      </c>
      <c r="E4" t="s">
        <v>370</v>
      </c>
      <c r="F4" t="s">
        <v>378</v>
      </c>
      <c r="G4" t="s">
        <v>372</v>
      </c>
      <c r="H4" t="s">
        <v>373</v>
      </c>
      <c r="I4" t="s">
        <v>374</v>
      </c>
      <c r="J4" t="s">
        <v>375</v>
      </c>
      <c r="K4" t="s">
        <v>376</v>
      </c>
    </row>
    <row r="5" spans="1:11" x14ac:dyDescent="0.25">
      <c r="A5">
        <v>4</v>
      </c>
      <c r="B5" t="s">
        <v>380</v>
      </c>
      <c r="C5" t="s">
        <v>368</v>
      </c>
      <c r="D5" t="s">
        <v>369</v>
      </c>
      <c r="E5" t="s">
        <v>370</v>
      </c>
      <c r="F5" t="s">
        <v>378</v>
      </c>
      <c r="G5" t="s">
        <v>372</v>
      </c>
      <c r="H5" t="s">
        <v>371</v>
      </c>
      <c r="I5" t="s">
        <v>374</v>
      </c>
      <c r="J5" t="s">
        <v>375</v>
      </c>
      <c r="K5" t="s">
        <v>376</v>
      </c>
    </row>
    <row r="6" spans="1:11" x14ac:dyDescent="0.25">
      <c r="A6">
        <v>5</v>
      </c>
      <c r="B6" t="s">
        <v>381</v>
      </c>
      <c r="C6" t="s">
        <v>368</v>
      </c>
      <c r="D6" t="s">
        <v>373</v>
      </c>
      <c r="E6" t="s">
        <v>370</v>
      </c>
      <c r="F6" t="s">
        <v>378</v>
      </c>
      <c r="G6" t="s">
        <v>369</v>
      </c>
      <c r="H6" t="s">
        <v>371</v>
      </c>
      <c r="I6" t="s">
        <v>374</v>
      </c>
      <c r="J6" t="s">
        <v>375</v>
      </c>
      <c r="K6" t="s">
        <v>376</v>
      </c>
    </row>
    <row r="7" spans="1:11" x14ac:dyDescent="0.25">
      <c r="A7">
        <v>6</v>
      </c>
      <c r="B7" t="s">
        <v>382</v>
      </c>
      <c r="C7" t="s">
        <v>368</v>
      </c>
      <c r="D7" t="s">
        <v>373</v>
      </c>
      <c r="E7" t="s">
        <v>369</v>
      </c>
      <c r="F7" t="s">
        <v>378</v>
      </c>
      <c r="G7" t="s">
        <v>372</v>
      </c>
      <c r="H7" t="s">
        <v>371</v>
      </c>
      <c r="I7" t="s">
        <v>374</v>
      </c>
      <c r="J7" t="s">
        <v>375</v>
      </c>
      <c r="K7" t="s">
        <v>376</v>
      </c>
    </row>
    <row r="8" spans="1:11" x14ac:dyDescent="0.25">
      <c r="A8">
        <v>7</v>
      </c>
      <c r="B8" t="s">
        <v>383</v>
      </c>
      <c r="C8" t="s">
        <v>368</v>
      </c>
      <c r="D8" t="s">
        <v>373</v>
      </c>
      <c r="E8" t="s">
        <v>370</v>
      </c>
      <c r="F8" t="s">
        <v>378</v>
      </c>
      <c r="G8" t="s">
        <v>372</v>
      </c>
      <c r="H8" t="s">
        <v>371</v>
      </c>
      <c r="I8" t="s">
        <v>374</v>
      </c>
      <c r="J8" t="s">
        <v>375</v>
      </c>
      <c r="K8" t="s">
        <v>376</v>
      </c>
    </row>
    <row r="9" spans="1:11" x14ac:dyDescent="0.25">
      <c r="A9">
        <v>8</v>
      </c>
      <c r="B9" t="s">
        <v>384</v>
      </c>
      <c r="C9" t="s">
        <v>368</v>
      </c>
      <c r="D9" t="s">
        <v>373</v>
      </c>
      <c r="E9" t="s">
        <v>369</v>
      </c>
      <c r="F9" t="s">
        <v>378</v>
      </c>
      <c r="G9" t="s">
        <v>372</v>
      </c>
      <c r="H9" t="s">
        <v>371</v>
      </c>
      <c r="I9" t="s">
        <v>374</v>
      </c>
      <c r="J9" t="s">
        <v>370</v>
      </c>
      <c r="K9" t="s">
        <v>376</v>
      </c>
    </row>
    <row r="10" spans="1:11" x14ac:dyDescent="0.25">
      <c r="A10">
        <v>9</v>
      </c>
      <c r="B10" t="s">
        <v>385</v>
      </c>
      <c r="C10" t="s">
        <v>368</v>
      </c>
      <c r="D10" t="s">
        <v>373</v>
      </c>
      <c r="E10" t="s">
        <v>369</v>
      </c>
      <c r="F10" t="s">
        <v>378</v>
      </c>
      <c r="G10" t="s">
        <v>372</v>
      </c>
      <c r="H10" t="s">
        <v>371</v>
      </c>
      <c r="I10" t="s">
        <v>370</v>
      </c>
      <c r="J10" t="s">
        <v>375</v>
      </c>
      <c r="K10" t="s">
        <v>376</v>
      </c>
    </row>
    <row r="11" spans="1:11" x14ac:dyDescent="0.25">
      <c r="A11">
        <v>10</v>
      </c>
      <c r="B11" t="s">
        <v>386</v>
      </c>
      <c r="C11" t="s">
        <v>372</v>
      </c>
      <c r="D11" t="s">
        <v>373</v>
      </c>
      <c r="E11" t="s">
        <v>370</v>
      </c>
      <c r="F11" t="s">
        <v>387</v>
      </c>
      <c r="G11" t="s">
        <v>369</v>
      </c>
      <c r="H11" t="s">
        <v>371</v>
      </c>
      <c r="I11" t="s">
        <v>374</v>
      </c>
      <c r="J11" t="s">
        <v>375</v>
      </c>
      <c r="K11" t="s">
        <v>376</v>
      </c>
    </row>
    <row r="12" spans="1:11" x14ac:dyDescent="0.25">
      <c r="A12">
        <v>11</v>
      </c>
      <c r="B12" t="s">
        <v>388</v>
      </c>
      <c r="C12" t="s">
        <v>368</v>
      </c>
      <c r="D12" t="s">
        <v>369</v>
      </c>
      <c r="E12" t="s">
        <v>370</v>
      </c>
      <c r="F12" t="s">
        <v>387</v>
      </c>
      <c r="G12" t="s">
        <v>372</v>
      </c>
      <c r="H12" t="s">
        <v>373</v>
      </c>
      <c r="I12" t="s">
        <v>374</v>
      </c>
      <c r="J12" t="s">
        <v>375</v>
      </c>
      <c r="K12" t="s">
        <v>376</v>
      </c>
    </row>
    <row r="13" spans="1:11" x14ac:dyDescent="0.25">
      <c r="A13">
        <v>12</v>
      </c>
      <c r="B13" t="s">
        <v>389</v>
      </c>
      <c r="C13" t="s">
        <v>368</v>
      </c>
      <c r="D13" t="s">
        <v>369</v>
      </c>
      <c r="E13" t="s">
        <v>370</v>
      </c>
      <c r="F13" t="s">
        <v>387</v>
      </c>
      <c r="G13" t="s">
        <v>372</v>
      </c>
      <c r="H13" t="s">
        <v>371</v>
      </c>
      <c r="I13" t="s">
        <v>374</v>
      </c>
      <c r="J13" t="s">
        <v>375</v>
      </c>
      <c r="K13" t="s">
        <v>376</v>
      </c>
    </row>
    <row r="14" spans="1:11" x14ac:dyDescent="0.25">
      <c r="A14">
        <v>13</v>
      </c>
      <c r="B14" t="s">
        <v>390</v>
      </c>
      <c r="C14" t="s">
        <v>368</v>
      </c>
      <c r="D14" t="s">
        <v>373</v>
      </c>
      <c r="E14" t="s">
        <v>370</v>
      </c>
      <c r="F14" t="s">
        <v>387</v>
      </c>
      <c r="G14" t="s">
        <v>369</v>
      </c>
      <c r="H14" t="s">
        <v>371</v>
      </c>
      <c r="I14" t="s">
        <v>374</v>
      </c>
      <c r="J14" t="s">
        <v>375</v>
      </c>
      <c r="K14" t="s">
        <v>376</v>
      </c>
    </row>
    <row r="15" spans="1:11" x14ac:dyDescent="0.25">
      <c r="A15">
        <v>14</v>
      </c>
      <c r="B15" t="s">
        <v>391</v>
      </c>
      <c r="C15" t="s">
        <v>368</v>
      </c>
      <c r="D15" t="s">
        <v>373</v>
      </c>
      <c r="E15" t="s">
        <v>369</v>
      </c>
      <c r="F15" t="s">
        <v>387</v>
      </c>
      <c r="G15" t="s">
        <v>372</v>
      </c>
      <c r="H15" t="s">
        <v>371</v>
      </c>
      <c r="I15" t="s">
        <v>374</v>
      </c>
      <c r="J15" t="s">
        <v>375</v>
      </c>
      <c r="K15" t="s">
        <v>376</v>
      </c>
    </row>
    <row r="16" spans="1:11" x14ac:dyDescent="0.25">
      <c r="A16">
        <v>15</v>
      </c>
      <c r="B16" t="s">
        <v>392</v>
      </c>
      <c r="C16" t="s">
        <v>368</v>
      </c>
      <c r="D16" t="s">
        <v>373</v>
      </c>
      <c r="E16" t="s">
        <v>370</v>
      </c>
      <c r="F16" t="s">
        <v>387</v>
      </c>
      <c r="G16" t="s">
        <v>372</v>
      </c>
      <c r="H16" t="s">
        <v>371</v>
      </c>
      <c r="I16" t="s">
        <v>374</v>
      </c>
      <c r="J16" t="s">
        <v>375</v>
      </c>
      <c r="K16" t="s">
        <v>376</v>
      </c>
    </row>
    <row r="17" spans="1:11" x14ac:dyDescent="0.25">
      <c r="A17">
        <v>16</v>
      </c>
      <c r="B17" t="s">
        <v>393</v>
      </c>
      <c r="C17" t="s">
        <v>368</v>
      </c>
      <c r="D17" t="s">
        <v>373</v>
      </c>
      <c r="E17" t="s">
        <v>369</v>
      </c>
      <c r="F17" t="s">
        <v>387</v>
      </c>
      <c r="G17" t="s">
        <v>372</v>
      </c>
      <c r="H17" t="s">
        <v>371</v>
      </c>
      <c r="I17" t="s">
        <v>374</v>
      </c>
      <c r="J17" t="s">
        <v>370</v>
      </c>
      <c r="K17" t="s">
        <v>376</v>
      </c>
    </row>
    <row r="18" spans="1:11" x14ac:dyDescent="0.25">
      <c r="A18">
        <v>17</v>
      </c>
      <c r="B18" t="s">
        <v>394</v>
      </c>
      <c r="C18" t="s">
        <v>368</v>
      </c>
      <c r="D18" t="s">
        <v>373</v>
      </c>
      <c r="E18" t="s">
        <v>369</v>
      </c>
      <c r="F18" t="s">
        <v>387</v>
      </c>
      <c r="G18" t="s">
        <v>372</v>
      </c>
      <c r="H18" t="s">
        <v>371</v>
      </c>
      <c r="I18" t="s">
        <v>370</v>
      </c>
      <c r="J18" t="s">
        <v>375</v>
      </c>
      <c r="K18" t="s">
        <v>376</v>
      </c>
    </row>
    <row r="19" spans="1:11" x14ac:dyDescent="0.25">
      <c r="A19">
        <v>18</v>
      </c>
      <c r="B19" t="s">
        <v>395</v>
      </c>
      <c r="C19" t="s">
        <v>372</v>
      </c>
      <c r="D19" t="s">
        <v>373</v>
      </c>
      <c r="E19" t="s">
        <v>370</v>
      </c>
      <c r="F19" t="s">
        <v>387</v>
      </c>
      <c r="G19" t="s">
        <v>369</v>
      </c>
      <c r="H19" t="s">
        <v>378</v>
      </c>
      <c r="I19" t="s">
        <v>374</v>
      </c>
      <c r="J19" t="s">
        <v>375</v>
      </c>
      <c r="K19" t="s">
        <v>376</v>
      </c>
    </row>
    <row r="20" spans="1:11" x14ac:dyDescent="0.25">
      <c r="A20">
        <v>19</v>
      </c>
      <c r="B20" t="s">
        <v>396</v>
      </c>
      <c r="C20" t="s">
        <v>387</v>
      </c>
      <c r="D20" t="s">
        <v>369</v>
      </c>
      <c r="E20" t="s">
        <v>370</v>
      </c>
      <c r="F20" t="s">
        <v>378</v>
      </c>
      <c r="G20" t="s">
        <v>372</v>
      </c>
      <c r="H20" t="s">
        <v>371</v>
      </c>
      <c r="I20" t="s">
        <v>374</v>
      </c>
      <c r="J20" t="s">
        <v>375</v>
      </c>
      <c r="K20" t="s">
        <v>376</v>
      </c>
    </row>
    <row r="21" spans="1:11" x14ac:dyDescent="0.25">
      <c r="A21">
        <v>20</v>
      </c>
      <c r="B21" t="s">
        <v>397</v>
      </c>
      <c r="C21" t="s">
        <v>387</v>
      </c>
      <c r="D21" t="s">
        <v>373</v>
      </c>
      <c r="E21" t="s">
        <v>370</v>
      </c>
      <c r="F21" t="s">
        <v>378</v>
      </c>
      <c r="G21" t="s">
        <v>369</v>
      </c>
      <c r="H21" t="s">
        <v>371</v>
      </c>
      <c r="I21" t="s">
        <v>374</v>
      </c>
      <c r="J21" t="s">
        <v>375</v>
      </c>
      <c r="K21" t="s">
        <v>376</v>
      </c>
    </row>
    <row r="22" spans="1:11" x14ac:dyDescent="0.25">
      <c r="A22">
        <v>21</v>
      </c>
      <c r="B22" t="s">
        <v>398</v>
      </c>
      <c r="C22" t="s">
        <v>387</v>
      </c>
      <c r="D22" t="s">
        <v>373</v>
      </c>
      <c r="E22" t="s">
        <v>369</v>
      </c>
      <c r="F22" t="s">
        <v>378</v>
      </c>
      <c r="G22" t="s">
        <v>372</v>
      </c>
      <c r="H22" t="s">
        <v>371</v>
      </c>
      <c r="I22" t="s">
        <v>374</v>
      </c>
      <c r="J22" t="s">
        <v>375</v>
      </c>
      <c r="K22" t="s">
        <v>376</v>
      </c>
    </row>
    <row r="23" spans="1:11" x14ac:dyDescent="0.25">
      <c r="A23">
        <v>22</v>
      </c>
      <c r="B23" t="s">
        <v>399</v>
      </c>
      <c r="C23" t="s">
        <v>387</v>
      </c>
      <c r="D23" t="s">
        <v>373</v>
      </c>
      <c r="E23" t="s">
        <v>370</v>
      </c>
      <c r="F23" t="s">
        <v>378</v>
      </c>
      <c r="G23" t="s">
        <v>372</v>
      </c>
      <c r="H23" t="s">
        <v>371</v>
      </c>
      <c r="I23" t="s">
        <v>374</v>
      </c>
      <c r="J23" t="s">
        <v>375</v>
      </c>
      <c r="K23" t="s">
        <v>376</v>
      </c>
    </row>
    <row r="24" spans="1:11" x14ac:dyDescent="0.25">
      <c r="A24">
        <v>23</v>
      </c>
      <c r="B24" t="s">
        <v>400</v>
      </c>
      <c r="C24" t="s">
        <v>387</v>
      </c>
      <c r="D24" t="s">
        <v>373</v>
      </c>
      <c r="E24" t="s">
        <v>369</v>
      </c>
      <c r="F24" t="s">
        <v>378</v>
      </c>
      <c r="G24" t="s">
        <v>372</v>
      </c>
      <c r="H24" t="s">
        <v>371</v>
      </c>
      <c r="I24" t="s">
        <v>374</v>
      </c>
      <c r="J24" t="s">
        <v>370</v>
      </c>
      <c r="K24" t="s">
        <v>376</v>
      </c>
    </row>
    <row r="25" spans="1:11" x14ac:dyDescent="0.25">
      <c r="A25">
        <v>24</v>
      </c>
      <c r="B25" t="s">
        <v>401</v>
      </c>
      <c r="C25" t="s">
        <v>387</v>
      </c>
      <c r="D25" t="s">
        <v>373</v>
      </c>
      <c r="E25" t="s">
        <v>369</v>
      </c>
      <c r="F25" t="s">
        <v>378</v>
      </c>
      <c r="G25" t="s">
        <v>372</v>
      </c>
      <c r="H25" t="s">
        <v>371</v>
      </c>
      <c r="I25" t="s">
        <v>370</v>
      </c>
      <c r="J25" t="s">
        <v>375</v>
      </c>
      <c r="K25" t="s">
        <v>376</v>
      </c>
    </row>
    <row r="26" spans="1:11" x14ac:dyDescent="0.25">
      <c r="A26">
        <v>25</v>
      </c>
      <c r="B26" t="s">
        <v>402</v>
      </c>
      <c r="C26" t="s">
        <v>368</v>
      </c>
      <c r="D26" t="s">
        <v>369</v>
      </c>
      <c r="E26" t="s">
        <v>370</v>
      </c>
      <c r="F26" t="s">
        <v>387</v>
      </c>
      <c r="G26" t="s">
        <v>372</v>
      </c>
      <c r="H26" t="s">
        <v>378</v>
      </c>
      <c r="I26" t="s">
        <v>374</v>
      </c>
      <c r="J26" t="s">
        <v>375</v>
      </c>
      <c r="K26" t="s">
        <v>376</v>
      </c>
    </row>
    <row r="27" spans="1:11" x14ac:dyDescent="0.25">
      <c r="A27">
        <v>26</v>
      </c>
      <c r="B27" t="s">
        <v>403</v>
      </c>
      <c r="C27" t="s">
        <v>368</v>
      </c>
      <c r="D27" t="s">
        <v>373</v>
      </c>
      <c r="E27" t="s">
        <v>370</v>
      </c>
      <c r="F27" t="s">
        <v>387</v>
      </c>
      <c r="G27" t="s">
        <v>369</v>
      </c>
      <c r="H27" t="s">
        <v>378</v>
      </c>
      <c r="I27" t="s">
        <v>374</v>
      </c>
      <c r="J27" t="s">
        <v>375</v>
      </c>
      <c r="K27" t="s">
        <v>376</v>
      </c>
    </row>
    <row r="28" spans="1:11" x14ac:dyDescent="0.25">
      <c r="A28">
        <v>27</v>
      </c>
      <c r="B28" t="s">
        <v>404</v>
      </c>
      <c r="C28" t="s">
        <v>368</v>
      </c>
      <c r="D28" t="s">
        <v>373</v>
      </c>
      <c r="E28" t="s">
        <v>369</v>
      </c>
      <c r="F28" t="s">
        <v>387</v>
      </c>
      <c r="G28" t="s">
        <v>372</v>
      </c>
      <c r="H28" t="s">
        <v>378</v>
      </c>
      <c r="I28" t="s">
        <v>374</v>
      </c>
      <c r="J28" t="s">
        <v>375</v>
      </c>
      <c r="K28" t="s">
        <v>376</v>
      </c>
    </row>
    <row r="29" spans="1:11" x14ac:dyDescent="0.25">
      <c r="A29">
        <v>28</v>
      </c>
      <c r="B29" t="s">
        <v>405</v>
      </c>
      <c r="C29" t="s">
        <v>368</v>
      </c>
      <c r="D29" t="s">
        <v>373</v>
      </c>
      <c r="E29" t="s">
        <v>370</v>
      </c>
      <c r="F29" t="s">
        <v>387</v>
      </c>
      <c r="G29" t="s">
        <v>372</v>
      </c>
      <c r="H29" t="s">
        <v>378</v>
      </c>
      <c r="I29" t="s">
        <v>374</v>
      </c>
      <c r="J29" t="s">
        <v>375</v>
      </c>
      <c r="K29" t="s">
        <v>376</v>
      </c>
    </row>
    <row r="30" spans="1:11" x14ac:dyDescent="0.25">
      <c r="A30">
        <v>29</v>
      </c>
      <c r="B30" t="s">
        <v>406</v>
      </c>
      <c r="C30" t="s">
        <v>368</v>
      </c>
      <c r="D30" t="s">
        <v>373</v>
      </c>
      <c r="E30" t="s">
        <v>369</v>
      </c>
      <c r="F30" t="s">
        <v>387</v>
      </c>
      <c r="G30" t="s">
        <v>372</v>
      </c>
      <c r="H30" t="s">
        <v>378</v>
      </c>
      <c r="I30" t="s">
        <v>374</v>
      </c>
      <c r="J30" t="s">
        <v>370</v>
      </c>
      <c r="K30" t="s">
        <v>376</v>
      </c>
    </row>
    <row r="31" spans="1:11" x14ac:dyDescent="0.25">
      <c r="A31">
        <v>30</v>
      </c>
      <c r="B31" t="s">
        <v>407</v>
      </c>
      <c r="C31" t="s">
        <v>368</v>
      </c>
      <c r="D31" t="s">
        <v>373</v>
      </c>
      <c r="E31" t="s">
        <v>369</v>
      </c>
      <c r="F31" t="s">
        <v>387</v>
      </c>
      <c r="G31" t="s">
        <v>372</v>
      </c>
      <c r="H31" t="s">
        <v>378</v>
      </c>
      <c r="I31" t="s">
        <v>370</v>
      </c>
      <c r="J31" t="s">
        <v>375</v>
      </c>
      <c r="K31" t="s">
        <v>376</v>
      </c>
    </row>
    <row r="32" spans="1:11" x14ac:dyDescent="0.25">
      <c r="A32">
        <v>31</v>
      </c>
      <c r="B32" t="s">
        <v>408</v>
      </c>
      <c r="C32" t="s">
        <v>387</v>
      </c>
      <c r="D32" t="s">
        <v>369</v>
      </c>
      <c r="E32" t="s">
        <v>368</v>
      </c>
      <c r="F32" t="s">
        <v>378</v>
      </c>
      <c r="G32" t="s">
        <v>370</v>
      </c>
      <c r="H32" t="s">
        <v>371</v>
      </c>
      <c r="I32" t="s">
        <v>374</v>
      </c>
      <c r="J32" t="s">
        <v>375</v>
      </c>
      <c r="K32" t="s">
        <v>376</v>
      </c>
    </row>
    <row r="33" spans="1:11" x14ac:dyDescent="0.25">
      <c r="A33">
        <v>32</v>
      </c>
      <c r="B33" t="s">
        <v>409</v>
      </c>
      <c r="C33" t="s">
        <v>387</v>
      </c>
      <c r="D33" t="s">
        <v>369</v>
      </c>
      <c r="E33" t="s">
        <v>368</v>
      </c>
      <c r="F33" t="s">
        <v>378</v>
      </c>
      <c r="G33" t="s">
        <v>372</v>
      </c>
      <c r="H33" t="s">
        <v>371</v>
      </c>
      <c r="I33" t="s">
        <v>374</v>
      </c>
      <c r="J33" t="s">
        <v>375</v>
      </c>
      <c r="K33" t="s">
        <v>376</v>
      </c>
    </row>
    <row r="34" spans="1:11" x14ac:dyDescent="0.25">
      <c r="A34">
        <v>33</v>
      </c>
      <c r="B34" t="s">
        <v>410</v>
      </c>
      <c r="C34" t="s">
        <v>387</v>
      </c>
      <c r="D34" t="s">
        <v>368</v>
      </c>
      <c r="E34" t="s">
        <v>370</v>
      </c>
      <c r="F34" t="s">
        <v>378</v>
      </c>
      <c r="G34" t="s">
        <v>372</v>
      </c>
      <c r="H34" t="s">
        <v>371</v>
      </c>
      <c r="I34" t="s">
        <v>374</v>
      </c>
      <c r="J34" t="s">
        <v>375</v>
      </c>
      <c r="K34" t="s">
        <v>376</v>
      </c>
    </row>
    <row r="35" spans="1:11" x14ac:dyDescent="0.25">
      <c r="A35">
        <v>34</v>
      </c>
      <c r="B35" t="s">
        <v>411</v>
      </c>
      <c r="C35" t="s">
        <v>387</v>
      </c>
      <c r="D35" t="s">
        <v>369</v>
      </c>
      <c r="E35" t="s">
        <v>368</v>
      </c>
      <c r="F35" t="s">
        <v>378</v>
      </c>
      <c r="G35" t="s">
        <v>372</v>
      </c>
      <c r="H35" t="s">
        <v>371</v>
      </c>
      <c r="I35" t="s">
        <v>374</v>
      </c>
      <c r="J35" t="s">
        <v>370</v>
      </c>
      <c r="K35" t="s">
        <v>376</v>
      </c>
    </row>
    <row r="36" spans="1:11" x14ac:dyDescent="0.25">
      <c r="A36">
        <v>35</v>
      </c>
      <c r="B36" t="s">
        <v>412</v>
      </c>
      <c r="C36" t="s">
        <v>387</v>
      </c>
      <c r="D36" t="s">
        <v>369</v>
      </c>
      <c r="E36" t="s">
        <v>368</v>
      </c>
      <c r="F36" t="s">
        <v>378</v>
      </c>
      <c r="G36" t="s">
        <v>372</v>
      </c>
      <c r="H36" t="s">
        <v>371</v>
      </c>
      <c r="I36" t="s">
        <v>370</v>
      </c>
      <c r="J36" t="s">
        <v>375</v>
      </c>
      <c r="K36" t="s">
        <v>376</v>
      </c>
    </row>
    <row r="37" spans="1:11" x14ac:dyDescent="0.25">
      <c r="A37">
        <v>36</v>
      </c>
      <c r="B37" t="s">
        <v>413</v>
      </c>
      <c r="C37" t="s">
        <v>387</v>
      </c>
      <c r="D37" t="s">
        <v>373</v>
      </c>
      <c r="E37" t="s">
        <v>368</v>
      </c>
      <c r="F37" t="s">
        <v>378</v>
      </c>
      <c r="G37" t="s">
        <v>369</v>
      </c>
      <c r="H37" t="s">
        <v>371</v>
      </c>
      <c r="I37" t="s">
        <v>374</v>
      </c>
      <c r="J37" t="s">
        <v>375</v>
      </c>
      <c r="K37" t="s">
        <v>376</v>
      </c>
    </row>
    <row r="38" spans="1:11" x14ac:dyDescent="0.25">
      <c r="A38">
        <v>37</v>
      </c>
      <c r="B38" t="s">
        <v>414</v>
      </c>
      <c r="C38" t="s">
        <v>387</v>
      </c>
      <c r="D38" t="s">
        <v>373</v>
      </c>
      <c r="E38" t="s">
        <v>368</v>
      </c>
      <c r="F38" t="s">
        <v>378</v>
      </c>
      <c r="G38" t="s">
        <v>370</v>
      </c>
      <c r="H38" t="s">
        <v>371</v>
      </c>
      <c r="I38" t="s">
        <v>374</v>
      </c>
      <c r="J38" t="s">
        <v>375</v>
      </c>
      <c r="K38" t="s">
        <v>376</v>
      </c>
    </row>
    <row r="39" spans="1:11" x14ac:dyDescent="0.25">
      <c r="A39">
        <v>38</v>
      </c>
      <c r="B39" t="s">
        <v>415</v>
      </c>
      <c r="C39" t="s">
        <v>387</v>
      </c>
      <c r="D39" t="s">
        <v>373</v>
      </c>
      <c r="E39" t="s">
        <v>368</v>
      </c>
      <c r="F39" t="s">
        <v>378</v>
      </c>
      <c r="G39" t="s">
        <v>369</v>
      </c>
      <c r="H39" t="s">
        <v>371</v>
      </c>
      <c r="I39" t="s">
        <v>374</v>
      </c>
      <c r="J39" t="s">
        <v>370</v>
      </c>
      <c r="K39" t="s">
        <v>376</v>
      </c>
    </row>
    <row r="40" spans="1:11" x14ac:dyDescent="0.25">
      <c r="A40">
        <v>39</v>
      </c>
      <c r="B40" t="s">
        <v>416</v>
      </c>
      <c r="C40" t="s">
        <v>387</v>
      </c>
      <c r="D40" t="s">
        <v>373</v>
      </c>
      <c r="E40" t="s">
        <v>368</v>
      </c>
      <c r="F40" t="s">
        <v>378</v>
      </c>
      <c r="G40" t="s">
        <v>369</v>
      </c>
      <c r="H40" t="s">
        <v>371</v>
      </c>
      <c r="I40" t="s">
        <v>370</v>
      </c>
      <c r="J40" t="s">
        <v>375</v>
      </c>
      <c r="K40" t="s">
        <v>376</v>
      </c>
    </row>
    <row r="41" spans="1:11" x14ac:dyDescent="0.25">
      <c r="A41">
        <v>40</v>
      </c>
      <c r="B41" t="s">
        <v>417</v>
      </c>
      <c r="C41" t="s">
        <v>387</v>
      </c>
      <c r="D41" t="s">
        <v>373</v>
      </c>
      <c r="E41" t="s">
        <v>368</v>
      </c>
      <c r="F41" t="s">
        <v>378</v>
      </c>
      <c r="G41" t="s">
        <v>372</v>
      </c>
      <c r="H41" t="s">
        <v>371</v>
      </c>
      <c r="I41" t="s">
        <v>374</v>
      </c>
      <c r="J41" t="s">
        <v>375</v>
      </c>
      <c r="K41" t="s">
        <v>376</v>
      </c>
    </row>
    <row r="42" spans="1:11" x14ac:dyDescent="0.25">
      <c r="A42">
        <v>41</v>
      </c>
      <c r="B42" t="s">
        <v>418</v>
      </c>
      <c r="C42" t="s">
        <v>387</v>
      </c>
      <c r="D42" t="s">
        <v>373</v>
      </c>
      <c r="E42" t="s">
        <v>369</v>
      </c>
      <c r="F42" t="s">
        <v>378</v>
      </c>
      <c r="G42" t="s">
        <v>372</v>
      </c>
      <c r="H42" t="s">
        <v>371</v>
      </c>
      <c r="I42" t="s">
        <v>374</v>
      </c>
      <c r="J42" t="s">
        <v>368</v>
      </c>
      <c r="K42" t="s">
        <v>376</v>
      </c>
    </row>
    <row r="43" spans="1:11" x14ac:dyDescent="0.25">
      <c r="A43">
        <v>42</v>
      </c>
      <c r="B43" t="s">
        <v>419</v>
      </c>
      <c r="C43" t="s">
        <v>387</v>
      </c>
      <c r="D43" t="s">
        <v>373</v>
      </c>
      <c r="E43" t="s">
        <v>369</v>
      </c>
      <c r="F43" t="s">
        <v>378</v>
      </c>
      <c r="G43" t="s">
        <v>372</v>
      </c>
      <c r="H43" t="s">
        <v>371</v>
      </c>
      <c r="I43" t="s">
        <v>368</v>
      </c>
      <c r="J43" t="s">
        <v>375</v>
      </c>
      <c r="K43" t="s">
        <v>376</v>
      </c>
    </row>
    <row r="44" spans="1:11" x14ac:dyDescent="0.25">
      <c r="A44">
        <v>43</v>
      </c>
      <c r="B44" t="s">
        <v>420</v>
      </c>
      <c r="C44" t="s">
        <v>387</v>
      </c>
      <c r="D44" t="s">
        <v>373</v>
      </c>
      <c r="E44" t="s">
        <v>368</v>
      </c>
      <c r="F44" t="s">
        <v>378</v>
      </c>
      <c r="G44" t="s">
        <v>372</v>
      </c>
      <c r="H44" t="s">
        <v>371</v>
      </c>
      <c r="I44" t="s">
        <v>374</v>
      </c>
      <c r="J44" t="s">
        <v>370</v>
      </c>
      <c r="K44" t="s">
        <v>376</v>
      </c>
    </row>
    <row r="45" spans="1:11" x14ac:dyDescent="0.25">
      <c r="A45">
        <v>44</v>
      </c>
      <c r="B45" t="s">
        <v>421</v>
      </c>
      <c r="C45" t="s">
        <v>387</v>
      </c>
      <c r="D45" t="s">
        <v>373</v>
      </c>
      <c r="E45" t="s">
        <v>368</v>
      </c>
      <c r="F45" t="s">
        <v>378</v>
      </c>
      <c r="G45" t="s">
        <v>372</v>
      </c>
      <c r="H45" t="s">
        <v>371</v>
      </c>
      <c r="I45" t="s">
        <v>370</v>
      </c>
      <c r="J45" t="s">
        <v>375</v>
      </c>
      <c r="K45" t="s">
        <v>376</v>
      </c>
    </row>
    <row r="46" spans="1:11" x14ac:dyDescent="0.25">
      <c r="A46">
        <v>45</v>
      </c>
      <c r="B46" t="s">
        <v>422</v>
      </c>
      <c r="C46" t="s">
        <v>387</v>
      </c>
      <c r="D46" t="s">
        <v>373</v>
      </c>
      <c r="E46" t="s">
        <v>369</v>
      </c>
      <c r="F46" t="s">
        <v>378</v>
      </c>
      <c r="G46" t="s">
        <v>372</v>
      </c>
      <c r="H46" t="s">
        <v>371</v>
      </c>
      <c r="I46" t="s">
        <v>368</v>
      </c>
      <c r="J46" t="s">
        <v>370</v>
      </c>
      <c r="K46" t="s">
        <v>376</v>
      </c>
    </row>
    <row r="47" spans="1:11" x14ac:dyDescent="0.25">
      <c r="A47">
        <v>46</v>
      </c>
      <c r="B47" t="s">
        <v>423</v>
      </c>
      <c r="C47" t="s">
        <v>372</v>
      </c>
      <c r="D47" t="s">
        <v>369</v>
      </c>
      <c r="E47" t="s">
        <v>424</v>
      </c>
      <c r="F47" t="s">
        <v>371</v>
      </c>
      <c r="G47" t="s">
        <v>370</v>
      </c>
      <c r="H47" t="s">
        <v>373</v>
      </c>
      <c r="I47" t="s">
        <v>374</v>
      </c>
      <c r="J47" t="s">
        <v>375</v>
      </c>
      <c r="K47" t="s">
        <v>376</v>
      </c>
    </row>
    <row r="48" spans="1:11" x14ac:dyDescent="0.25">
      <c r="A48">
        <v>47</v>
      </c>
      <c r="B48" t="s">
        <v>425</v>
      </c>
      <c r="C48" t="s">
        <v>368</v>
      </c>
      <c r="D48" t="s">
        <v>369</v>
      </c>
      <c r="E48" t="s">
        <v>370</v>
      </c>
      <c r="F48" t="s">
        <v>424</v>
      </c>
      <c r="G48" t="s">
        <v>372</v>
      </c>
      <c r="H48" t="s">
        <v>373</v>
      </c>
      <c r="I48" t="s">
        <v>374</v>
      </c>
      <c r="J48" t="s">
        <v>375</v>
      </c>
      <c r="K48" t="s">
        <v>376</v>
      </c>
    </row>
    <row r="49" spans="1:11" x14ac:dyDescent="0.25">
      <c r="A49">
        <v>48</v>
      </c>
      <c r="B49" t="s">
        <v>426</v>
      </c>
      <c r="C49" t="s">
        <v>368</v>
      </c>
      <c r="D49" t="s">
        <v>369</v>
      </c>
      <c r="E49" t="s">
        <v>424</v>
      </c>
      <c r="F49" t="s">
        <v>371</v>
      </c>
      <c r="G49" t="s">
        <v>370</v>
      </c>
      <c r="H49" t="s">
        <v>372</v>
      </c>
      <c r="I49" t="s">
        <v>374</v>
      </c>
      <c r="J49" t="s">
        <v>375</v>
      </c>
      <c r="K49" t="s">
        <v>376</v>
      </c>
    </row>
    <row r="50" spans="1:11" x14ac:dyDescent="0.25">
      <c r="A50">
        <v>49</v>
      </c>
      <c r="B50" t="s">
        <v>427</v>
      </c>
      <c r="C50" t="s">
        <v>368</v>
      </c>
      <c r="D50" t="s">
        <v>369</v>
      </c>
      <c r="E50" t="s">
        <v>424</v>
      </c>
      <c r="F50" t="s">
        <v>371</v>
      </c>
      <c r="G50" t="s">
        <v>370</v>
      </c>
      <c r="H50" t="s">
        <v>373</v>
      </c>
      <c r="I50" t="s">
        <v>374</v>
      </c>
      <c r="J50" t="s">
        <v>375</v>
      </c>
      <c r="K50" t="s">
        <v>376</v>
      </c>
    </row>
    <row r="51" spans="1:11" x14ac:dyDescent="0.25">
      <c r="A51">
        <v>50</v>
      </c>
      <c r="B51" t="s">
        <v>428</v>
      </c>
      <c r="C51" t="s">
        <v>368</v>
      </c>
      <c r="D51" t="s">
        <v>369</v>
      </c>
      <c r="E51" t="s">
        <v>424</v>
      </c>
      <c r="F51" t="s">
        <v>371</v>
      </c>
      <c r="G51" t="s">
        <v>372</v>
      </c>
      <c r="H51" t="s">
        <v>373</v>
      </c>
      <c r="I51" t="s">
        <v>374</v>
      </c>
      <c r="J51" t="s">
        <v>375</v>
      </c>
      <c r="K51" t="s">
        <v>376</v>
      </c>
    </row>
    <row r="52" spans="1:11" x14ac:dyDescent="0.25">
      <c r="A52">
        <v>51</v>
      </c>
      <c r="B52" t="s">
        <v>429</v>
      </c>
      <c r="C52" t="s">
        <v>368</v>
      </c>
      <c r="D52" t="s">
        <v>373</v>
      </c>
      <c r="E52" t="s">
        <v>424</v>
      </c>
      <c r="F52" t="s">
        <v>371</v>
      </c>
      <c r="G52" t="s">
        <v>370</v>
      </c>
      <c r="H52" t="s">
        <v>372</v>
      </c>
      <c r="I52" t="s">
        <v>374</v>
      </c>
      <c r="J52" t="s">
        <v>375</v>
      </c>
      <c r="K52" t="s">
        <v>376</v>
      </c>
    </row>
    <row r="53" spans="1:11" x14ac:dyDescent="0.25">
      <c r="A53">
        <v>52</v>
      </c>
      <c r="B53" t="s">
        <v>430</v>
      </c>
      <c r="C53" t="s">
        <v>368</v>
      </c>
      <c r="D53" t="s">
        <v>369</v>
      </c>
      <c r="E53" t="s">
        <v>424</v>
      </c>
      <c r="F53" t="s">
        <v>371</v>
      </c>
      <c r="G53" t="s">
        <v>372</v>
      </c>
      <c r="H53" t="s">
        <v>373</v>
      </c>
      <c r="I53" t="s">
        <v>374</v>
      </c>
      <c r="J53" t="s">
        <v>370</v>
      </c>
      <c r="K53" t="s">
        <v>376</v>
      </c>
    </row>
    <row r="54" spans="1:11" x14ac:dyDescent="0.25">
      <c r="A54">
        <v>53</v>
      </c>
      <c r="B54" t="s">
        <v>431</v>
      </c>
      <c r="C54" t="s">
        <v>368</v>
      </c>
      <c r="D54" t="s">
        <v>369</v>
      </c>
      <c r="E54" t="s">
        <v>424</v>
      </c>
      <c r="F54" t="s">
        <v>371</v>
      </c>
      <c r="G54" t="s">
        <v>372</v>
      </c>
      <c r="H54" t="s">
        <v>373</v>
      </c>
      <c r="I54" t="s">
        <v>370</v>
      </c>
      <c r="J54" t="s">
        <v>375</v>
      </c>
      <c r="K54" t="s">
        <v>376</v>
      </c>
    </row>
    <row r="55" spans="1:11" x14ac:dyDescent="0.25">
      <c r="A55">
        <v>54</v>
      </c>
      <c r="B55" t="s">
        <v>432</v>
      </c>
      <c r="C55" t="s">
        <v>372</v>
      </c>
      <c r="D55" t="s">
        <v>369</v>
      </c>
      <c r="E55" t="s">
        <v>424</v>
      </c>
      <c r="F55" t="s">
        <v>378</v>
      </c>
      <c r="G55" t="s">
        <v>370</v>
      </c>
      <c r="H55" t="s">
        <v>373</v>
      </c>
      <c r="I55" t="s">
        <v>374</v>
      </c>
      <c r="J55" t="s">
        <v>375</v>
      </c>
      <c r="K55" t="s">
        <v>376</v>
      </c>
    </row>
    <row r="56" spans="1:11" x14ac:dyDescent="0.25">
      <c r="A56">
        <v>55</v>
      </c>
      <c r="B56" t="s">
        <v>433</v>
      </c>
      <c r="C56" t="s">
        <v>372</v>
      </c>
      <c r="D56" t="s">
        <v>369</v>
      </c>
      <c r="E56" t="s">
        <v>424</v>
      </c>
      <c r="F56" t="s">
        <v>378</v>
      </c>
      <c r="G56" t="s">
        <v>370</v>
      </c>
      <c r="H56" t="s">
        <v>371</v>
      </c>
      <c r="I56" t="s">
        <v>374</v>
      </c>
      <c r="J56" t="s">
        <v>375</v>
      </c>
      <c r="K56" t="s">
        <v>376</v>
      </c>
    </row>
    <row r="57" spans="1:11" x14ac:dyDescent="0.25">
      <c r="A57">
        <v>56</v>
      </c>
      <c r="B57" t="s">
        <v>434</v>
      </c>
      <c r="C57" t="s">
        <v>370</v>
      </c>
      <c r="D57" t="s">
        <v>373</v>
      </c>
      <c r="E57" t="s">
        <v>424</v>
      </c>
      <c r="F57" t="s">
        <v>378</v>
      </c>
      <c r="G57" t="s">
        <v>369</v>
      </c>
      <c r="H57" t="s">
        <v>371</v>
      </c>
      <c r="I57" t="s">
        <v>374</v>
      </c>
      <c r="J57" t="s">
        <v>375</v>
      </c>
      <c r="K57" t="s">
        <v>376</v>
      </c>
    </row>
    <row r="58" spans="1:11" x14ac:dyDescent="0.25">
      <c r="A58">
        <v>57</v>
      </c>
      <c r="B58" t="s">
        <v>435</v>
      </c>
      <c r="C58" t="s">
        <v>372</v>
      </c>
      <c r="D58" t="s">
        <v>373</v>
      </c>
      <c r="E58" t="s">
        <v>424</v>
      </c>
      <c r="F58" t="s">
        <v>378</v>
      </c>
      <c r="G58" t="s">
        <v>369</v>
      </c>
      <c r="H58" t="s">
        <v>371</v>
      </c>
      <c r="I58" t="s">
        <v>374</v>
      </c>
      <c r="J58" t="s">
        <v>375</v>
      </c>
      <c r="K58" t="s">
        <v>376</v>
      </c>
    </row>
    <row r="59" spans="1:11" x14ac:dyDescent="0.25">
      <c r="A59">
        <v>58</v>
      </c>
      <c r="B59" t="s">
        <v>436</v>
      </c>
      <c r="C59" t="s">
        <v>372</v>
      </c>
      <c r="D59" t="s">
        <v>373</v>
      </c>
      <c r="E59" t="s">
        <v>424</v>
      </c>
      <c r="F59" t="s">
        <v>378</v>
      </c>
      <c r="G59" t="s">
        <v>370</v>
      </c>
      <c r="H59" t="s">
        <v>371</v>
      </c>
      <c r="I59" t="s">
        <v>374</v>
      </c>
      <c r="J59" t="s">
        <v>375</v>
      </c>
      <c r="K59" t="s">
        <v>376</v>
      </c>
    </row>
    <row r="60" spans="1:11" x14ac:dyDescent="0.25">
      <c r="A60">
        <v>59</v>
      </c>
      <c r="B60" t="s">
        <v>437</v>
      </c>
      <c r="C60" t="s">
        <v>372</v>
      </c>
      <c r="D60" t="s">
        <v>373</v>
      </c>
      <c r="E60" t="s">
        <v>424</v>
      </c>
      <c r="F60" t="s">
        <v>378</v>
      </c>
      <c r="G60" t="s">
        <v>369</v>
      </c>
      <c r="H60" t="s">
        <v>371</v>
      </c>
      <c r="I60" t="s">
        <v>374</v>
      </c>
      <c r="J60" t="s">
        <v>370</v>
      </c>
      <c r="K60" t="s">
        <v>376</v>
      </c>
    </row>
    <row r="61" spans="1:11" x14ac:dyDescent="0.25">
      <c r="A61">
        <v>60</v>
      </c>
      <c r="B61" t="s">
        <v>438</v>
      </c>
      <c r="C61" t="s">
        <v>372</v>
      </c>
      <c r="D61" t="s">
        <v>373</v>
      </c>
      <c r="E61" t="s">
        <v>424</v>
      </c>
      <c r="F61" t="s">
        <v>378</v>
      </c>
      <c r="G61" t="s">
        <v>369</v>
      </c>
      <c r="H61" t="s">
        <v>371</v>
      </c>
      <c r="I61" t="s">
        <v>370</v>
      </c>
      <c r="J61" t="s">
        <v>375</v>
      </c>
      <c r="K61" t="s">
        <v>376</v>
      </c>
    </row>
    <row r="62" spans="1:11" x14ac:dyDescent="0.25">
      <c r="A62">
        <v>61</v>
      </c>
      <c r="B62" t="s">
        <v>439</v>
      </c>
      <c r="C62" t="s">
        <v>368</v>
      </c>
      <c r="D62" t="s">
        <v>369</v>
      </c>
      <c r="E62" t="s">
        <v>424</v>
      </c>
      <c r="F62" t="s">
        <v>378</v>
      </c>
      <c r="G62" t="s">
        <v>370</v>
      </c>
      <c r="H62" t="s">
        <v>372</v>
      </c>
      <c r="I62" t="s">
        <v>374</v>
      </c>
      <c r="J62" t="s">
        <v>375</v>
      </c>
      <c r="K62" t="s">
        <v>376</v>
      </c>
    </row>
    <row r="63" spans="1:11" x14ac:dyDescent="0.25">
      <c r="A63">
        <v>62</v>
      </c>
      <c r="B63" t="s">
        <v>440</v>
      </c>
      <c r="C63" t="s">
        <v>368</v>
      </c>
      <c r="D63" t="s">
        <v>369</v>
      </c>
      <c r="E63" t="s">
        <v>424</v>
      </c>
      <c r="F63" t="s">
        <v>378</v>
      </c>
      <c r="G63" t="s">
        <v>370</v>
      </c>
      <c r="H63" t="s">
        <v>373</v>
      </c>
      <c r="I63" t="s">
        <v>374</v>
      </c>
      <c r="J63" t="s">
        <v>375</v>
      </c>
      <c r="K63" t="s">
        <v>376</v>
      </c>
    </row>
    <row r="64" spans="1:11" x14ac:dyDescent="0.25">
      <c r="A64">
        <v>63</v>
      </c>
      <c r="B64" t="s">
        <v>441</v>
      </c>
      <c r="C64" t="s">
        <v>368</v>
      </c>
      <c r="D64" t="s">
        <v>369</v>
      </c>
      <c r="E64" t="s">
        <v>424</v>
      </c>
      <c r="F64" t="s">
        <v>378</v>
      </c>
      <c r="G64" t="s">
        <v>372</v>
      </c>
      <c r="H64" t="s">
        <v>373</v>
      </c>
      <c r="I64" t="s">
        <v>374</v>
      </c>
      <c r="J64" t="s">
        <v>375</v>
      </c>
      <c r="K64" t="s">
        <v>376</v>
      </c>
    </row>
    <row r="65" spans="1:11" x14ac:dyDescent="0.25">
      <c r="A65">
        <v>64</v>
      </c>
      <c r="B65" t="s">
        <v>442</v>
      </c>
      <c r="C65" t="s">
        <v>368</v>
      </c>
      <c r="D65" t="s">
        <v>373</v>
      </c>
      <c r="E65" t="s">
        <v>424</v>
      </c>
      <c r="F65" t="s">
        <v>378</v>
      </c>
      <c r="G65" t="s">
        <v>370</v>
      </c>
      <c r="H65" t="s">
        <v>372</v>
      </c>
      <c r="I65" t="s">
        <v>374</v>
      </c>
      <c r="J65" t="s">
        <v>375</v>
      </c>
      <c r="K65" t="s">
        <v>376</v>
      </c>
    </row>
    <row r="66" spans="1:11" x14ac:dyDescent="0.25">
      <c r="A66">
        <v>65</v>
      </c>
      <c r="B66" t="s">
        <v>443</v>
      </c>
      <c r="C66" t="s">
        <v>368</v>
      </c>
      <c r="D66" t="s">
        <v>369</v>
      </c>
      <c r="E66" t="s">
        <v>424</v>
      </c>
      <c r="F66" t="s">
        <v>378</v>
      </c>
      <c r="G66" t="s">
        <v>372</v>
      </c>
      <c r="H66" t="s">
        <v>373</v>
      </c>
      <c r="I66" t="s">
        <v>374</v>
      </c>
      <c r="J66" t="s">
        <v>370</v>
      </c>
      <c r="K66" t="s">
        <v>376</v>
      </c>
    </row>
    <row r="67" spans="1:11" x14ac:dyDescent="0.25">
      <c r="A67">
        <v>66</v>
      </c>
      <c r="B67" t="s">
        <v>444</v>
      </c>
      <c r="C67" t="s">
        <v>368</v>
      </c>
      <c r="D67" t="s">
        <v>369</v>
      </c>
      <c r="E67" t="s">
        <v>424</v>
      </c>
      <c r="F67" t="s">
        <v>378</v>
      </c>
      <c r="G67" t="s">
        <v>372</v>
      </c>
      <c r="H67" t="s">
        <v>373</v>
      </c>
      <c r="I67" t="s">
        <v>370</v>
      </c>
      <c r="J67" t="s">
        <v>375</v>
      </c>
      <c r="K67" t="s">
        <v>376</v>
      </c>
    </row>
    <row r="68" spans="1:11" x14ac:dyDescent="0.25">
      <c r="A68">
        <v>67</v>
      </c>
      <c r="B68" t="s">
        <v>445</v>
      </c>
      <c r="C68" t="s">
        <v>368</v>
      </c>
      <c r="D68" t="s">
        <v>369</v>
      </c>
      <c r="E68" t="s">
        <v>424</v>
      </c>
      <c r="F68" t="s">
        <v>378</v>
      </c>
      <c r="G68" t="s">
        <v>370</v>
      </c>
      <c r="H68" t="s">
        <v>371</v>
      </c>
      <c r="I68" t="s">
        <v>374</v>
      </c>
      <c r="J68" t="s">
        <v>375</v>
      </c>
      <c r="K68" t="s">
        <v>376</v>
      </c>
    </row>
    <row r="69" spans="1:11" x14ac:dyDescent="0.25">
      <c r="A69">
        <v>68</v>
      </c>
      <c r="B69" t="s">
        <v>446</v>
      </c>
      <c r="C69" t="s">
        <v>368</v>
      </c>
      <c r="D69" t="s">
        <v>369</v>
      </c>
      <c r="E69" t="s">
        <v>424</v>
      </c>
      <c r="F69" t="s">
        <v>378</v>
      </c>
      <c r="G69" t="s">
        <v>372</v>
      </c>
      <c r="H69" t="s">
        <v>371</v>
      </c>
      <c r="I69" t="s">
        <v>374</v>
      </c>
      <c r="J69" t="s">
        <v>375</v>
      </c>
      <c r="K69" t="s">
        <v>376</v>
      </c>
    </row>
    <row r="70" spans="1:11" x14ac:dyDescent="0.25">
      <c r="A70">
        <v>69</v>
      </c>
      <c r="B70" t="s">
        <v>447</v>
      </c>
      <c r="C70" t="s">
        <v>368</v>
      </c>
      <c r="D70" t="s">
        <v>370</v>
      </c>
      <c r="E70" t="s">
        <v>424</v>
      </c>
      <c r="F70" t="s">
        <v>378</v>
      </c>
      <c r="G70" t="s">
        <v>372</v>
      </c>
      <c r="H70" t="s">
        <v>371</v>
      </c>
      <c r="I70" t="s">
        <v>374</v>
      </c>
      <c r="J70" t="s">
        <v>375</v>
      </c>
      <c r="K70" t="s">
        <v>376</v>
      </c>
    </row>
    <row r="71" spans="1:11" x14ac:dyDescent="0.25">
      <c r="A71">
        <v>70</v>
      </c>
      <c r="B71" t="s">
        <v>448</v>
      </c>
      <c r="C71" t="s">
        <v>368</v>
      </c>
      <c r="D71" t="s">
        <v>369</v>
      </c>
      <c r="E71" t="s">
        <v>424</v>
      </c>
      <c r="F71" t="s">
        <v>378</v>
      </c>
      <c r="G71" t="s">
        <v>372</v>
      </c>
      <c r="H71" t="s">
        <v>371</v>
      </c>
      <c r="I71" t="s">
        <v>374</v>
      </c>
      <c r="J71" t="s">
        <v>370</v>
      </c>
      <c r="K71" t="s">
        <v>376</v>
      </c>
    </row>
    <row r="72" spans="1:11" x14ac:dyDescent="0.25">
      <c r="A72">
        <v>71</v>
      </c>
      <c r="B72" t="s">
        <v>449</v>
      </c>
      <c r="C72" t="s">
        <v>368</v>
      </c>
      <c r="D72" t="s">
        <v>369</v>
      </c>
      <c r="E72" t="s">
        <v>424</v>
      </c>
      <c r="F72" t="s">
        <v>378</v>
      </c>
      <c r="G72" t="s">
        <v>372</v>
      </c>
      <c r="H72" t="s">
        <v>371</v>
      </c>
      <c r="I72" t="s">
        <v>370</v>
      </c>
      <c r="J72" t="s">
        <v>375</v>
      </c>
      <c r="K72" t="s">
        <v>376</v>
      </c>
    </row>
    <row r="73" spans="1:11" x14ac:dyDescent="0.25">
      <c r="A73">
        <v>72</v>
      </c>
      <c r="B73" t="s">
        <v>450</v>
      </c>
      <c r="C73" t="s">
        <v>368</v>
      </c>
      <c r="D73" t="s">
        <v>373</v>
      </c>
      <c r="E73" t="s">
        <v>424</v>
      </c>
      <c r="F73" t="s">
        <v>378</v>
      </c>
      <c r="G73" t="s">
        <v>369</v>
      </c>
      <c r="H73" t="s">
        <v>371</v>
      </c>
      <c r="I73" t="s">
        <v>374</v>
      </c>
      <c r="J73" t="s">
        <v>375</v>
      </c>
      <c r="K73" t="s">
        <v>376</v>
      </c>
    </row>
    <row r="74" spans="1:11" x14ac:dyDescent="0.25">
      <c r="A74">
        <v>73</v>
      </c>
      <c r="B74" t="s">
        <v>451</v>
      </c>
      <c r="C74" t="s">
        <v>368</v>
      </c>
      <c r="D74" t="s">
        <v>373</v>
      </c>
      <c r="E74" t="s">
        <v>424</v>
      </c>
      <c r="F74" t="s">
        <v>378</v>
      </c>
      <c r="G74" t="s">
        <v>370</v>
      </c>
      <c r="H74" t="s">
        <v>371</v>
      </c>
      <c r="I74" t="s">
        <v>374</v>
      </c>
      <c r="J74" t="s">
        <v>375</v>
      </c>
      <c r="K74" t="s">
        <v>376</v>
      </c>
    </row>
    <row r="75" spans="1:11" x14ac:dyDescent="0.25">
      <c r="A75">
        <v>74</v>
      </c>
      <c r="B75" t="s">
        <v>452</v>
      </c>
      <c r="C75" t="s">
        <v>368</v>
      </c>
      <c r="D75" t="s">
        <v>373</v>
      </c>
      <c r="E75" t="s">
        <v>424</v>
      </c>
      <c r="F75" t="s">
        <v>378</v>
      </c>
      <c r="G75" t="s">
        <v>369</v>
      </c>
      <c r="H75" t="s">
        <v>371</v>
      </c>
      <c r="I75" t="s">
        <v>374</v>
      </c>
      <c r="J75" t="s">
        <v>370</v>
      </c>
      <c r="K75" t="s">
        <v>376</v>
      </c>
    </row>
    <row r="76" spans="1:11" x14ac:dyDescent="0.25">
      <c r="A76">
        <v>75</v>
      </c>
      <c r="B76" t="s">
        <v>453</v>
      </c>
      <c r="C76" t="s">
        <v>368</v>
      </c>
      <c r="D76" t="s">
        <v>373</v>
      </c>
      <c r="E76" t="s">
        <v>424</v>
      </c>
      <c r="F76" t="s">
        <v>378</v>
      </c>
      <c r="G76" t="s">
        <v>369</v>
      </c>
      <c r="H76" t="s">
        <v>371</v>
      </c>
      <c r="I76" t="s">
        <v>370</v>
      </c>
      <c r="J76" t="s">
        <v>375</v>
      </c>
      <c r="K76" t="s">
        <v>376</v>
      </c>
    </row>
    <row r="77" spans="1:11" x14ac:dyDescent="0.25">
      <c r="A77">
        <v>76</v>
      </c>
      <c r="B77" t="s">
        <v>454</v>
      </c>
      <c r="C77" t="s">
        <v>368</v>
      </c>
      <c r="D77" t="s">
        <v>373</v>
      </c>
      <c r="E77" t="s">
        <v>424</v>
      </c>
      <c r="F77" t="s">
        <v>378</v>
      </c>
      <c r="G77" t="s">
        <v>372</v>
      </c>
      <c r="H77" t="s">
        <v>371</v>
      </c>
      <c r="I77" t="s">
        <v>374</v>
      </c>
      <c r="J77" t="s">
        <v>375</v>
      </c>
      <c r="K77" t="s">
        <v>376</v>
      </c>
    </row>
    <row r="78" spans="1:11" x14ac:dyDescent="0.25">
      <c r="A78">
        <v>77</v>
      </c>
      <c r="B78" t="s">
        <v>455</v>
      </c>
      <c r="C78" t="s">
        <v>372</v>
      </c>
      <c r="D78" t="s">
        <v>373</v>
      </c>
      <c r="E78" t="s">
        <v>424</v>
      </c>
      <c r="F78" t="s">
        <v>378</v>
      </c>
      <c r="G78" t="s">
        <v>369</v>
      </c>
      <c r="H78" t="s">
        <v>371</v>
      </c>
      <c r="I78" t="s">
        <v>374</v>
      </c>
      <c r="J78" t="s">
        <v>368</v>
      </c>
      <c r="K78" t="s">
        <v>376</v>
      </c>
    </row>
    <row r="79" spans="1:11" x14ac:dyDescent="0.25">
      <c r="A79">
        <v>78</v>
      </c>
      <c r="B79" t="s">
        <v>456</v>
      </c>
      <c r="C79" t="s">
        <v>372</v>
      </c>
      <c r="D79" t="s">
        <v>373</v>
      </c>
      <c r="E79" t="s">
        <v>424</v>
      </c>
      <c r="F79" t="s">
        <v>378</v>
      </c>
      <c r="G79" t="s">
        <v>369</v>
      </c>
      <c r="H79" t="s">
        <v>371</v>
      </c>
      <c r="I79" t="s">
        <v>368</v>
      </c>
      <c r="J79" t="s">
        <v>375</v>
      </c>
      <c r="K79" t="s">
        <v>376</v>
      </c>
    </row>
    <row r="80" spans="1:11" x14ac:dyDescent="0.25">
      <c r="A80">
        <v>79</v>
      </c>
      <c r="B80" t="s">
        <v>457</v>
      </c>
      <c r="C80" t="s">
        <v>368</v>
      </c>
      <c r="D80" t="s">
        <v>373</v>
      </c>
      <c r="E80" t="s">
        <v>424</v>
      </c>
      <c r="F80" t="s">
        <v>378</v>
      </c>
      <c r="G80" t="s">
        <v>372</v>
      </c>
      <c r="H80" t="s">
        <v>371</v>
      </c>
      <c r="I80" t="s">
        <v>374</v>
      </c>
      <c r="J80" t="s">
        <v>370</v>
      </c>
      <c r="K80" t="s">
        <v>376</v>
      </c>
    </row>
    <row r="81" spans="1:11" x14ac:dyDescent="0.25">
      <c r="A81">
        <v>80</v>
      </c>
      <c r="B81" t="s">
        <v>458</v>
      </c>
      <c r="C81" t="s">
        <v>368</v>
      </c>
      <c r="D81" t="s">
        <v>373</v>
      </c>
      <c r="E81" t="s">
        <v>424</v>
      </c>
      <c r="F81" t="s">
        <v>378</v>
      </c>
      <c r="G81" t="s">
        <v>372</v>
      </c>
      <c r="H81" t="s">
        <v>371</v>
      </c>
      <c r="I81" t="s">
        <v>370</v>
      </c>
      <c r="J81" t="s">
        <v>375</v>
      </c>
      <c r="K81" t="s">
        <v>376</v>
      </c>
    </row>
    <row r="82" spans="1:11" x14ac:dyDescent="0.25">
      <c r="A82">
        <v>81</v>
      </c>
      <c r="B82" t="s">
        <v>459</v>
      </c>
      <c r="C82" t="s">
        <v>372</v>
      </c>
      <c r="D82" t="s">
        <v>373</v>
      </c>
      <c r="E82" t="s">
        <v>424</v>
      </c>
      <c r="F82" t="s">
        <v>378</v>
      </c>
      <c r="G82" t="s">
        <v>369</v>
      </c>
      <c r="H82" t="s">
        <v>371</v>
      </c>
      <c r="I82" t="s">
        <v>368</v>
      </c>
      <c r="J82" t="s">
        <v>370</v>
      </c>
      <c r="K82" t="s">
        <v>376</v>
      </c>
    </row>
    <row r="83" spans="1:11" x14ac:dyDescent="0.25">
      <c r="A83">
        <v>82</v>
      </c>
      <c r="B83" t="s">
        <v>460</v>
      </c>
      <c r="C83" t="s">
        <v>372</v>
      </c>
      <c r="D83" t="s">
        <v>369</v>
      </c>
      <c r="E83" t="s">
        <v>424</v>
      </c>
      <c r="F83" t="s">
        <v>387</v>
      </c>
      <c r="G83" t="s">
        <v>370</v>
      </c>
      <c r="H83" t="s">
        <v>373</v>
      </c>
      <c r="I83" t="s">
        <v>374</v>
      </c>
      <c r="J83" t="s">
        <v>375</v>
      </c>
      <c r="K83" t="s">
        <v>376</v>
      </c>
    </row>
    <row r="84" spans="1:11" x14ac:dyDescent="0.25">
      <c r="A84">
        <v>83</v>
      </c>
      <c r="B84" t="s">
        <v>461</v>
      </c>
      <c r="C84" t="s">
        <v>372</v>
      </c>
      <c r="D84" t="s">
        <v>369</v>
      </c>
      <c r="E84" t="s">
        <v>424</v>
      </c>
      <c r="F84" t="s">
        <v>387</v>
      </c>
      <c r="G84" t="s">
        <v>370</v>
      </c>
      <c r="H84" t="s">
        <v>371</v>
      </c>
      <c r="I84" t="s">
        <v>374</v>
      </c>
      <c r="J84" t="s">
        <v>375</v>
      </c>
      <c r="K84" t="s">
        <v>376</v>
      </c>
    </row>
    <row r="85" spans="1:11" x14ac:dyDescent="0.25">
      <c r="A85">
        <v>84</v>
      </c>
      <c r="B85" t="s">
        <v>462</v>
      </c>
      <c r="C85" t="s">
        <v>370</v>
      </c>
      <c r="D85" t="s">
        <v>373</v>
      </c>
      <c r="E85" t="s">
        <v>424</v>
      </c>
      <c r="F85" t="s">
        <v>387</v>
      </c>
      <c r="G85" t="s">
        <v>369</v>
      </c>
      <c r="H85" t="s">
        <v>371</v>
      </c>
      <c r="I85" t="s">
        <v>374</v>
      </c>
      <c r="J85" t="s">
        <v>375</v>
      </c>
      <c r="K85" t="s">
        <v>376</v>
      </c>
    </row>
    <row r="86" spans="1:11" x14ac:dyDescent="0.25">
      <c r="A86">
        <v>85</v>
      </c>
      <c r="B86" t="s">
        <v>463</v>
      </c>
      <c r="C86" t="s">
        <v>372</v>
      </c>
      <c r="D86" t="s">
        <v>373</v>
      </c>
      <c r="E86" t="s">
        <v>424</v>
      </c>
      <c r="F86" t="s">
        <v>387</v>
      </c>
      <c r="G86" t="s">
        <v>369</v>
      </c>
      <c r="H86" t="s">
        <v>371</v>
      </c>
      <c r="I86" t="s">
        <v>374</v>
      </c>
      <c r="J86" t="s">
        <v>375</v>
      </c>
      <c r="K86" t="s">
        <v>376</v>
      </c>
    </row>
    <row r="87" spans="1:11" x14ac:dyDescent="0.25">
      <c r="A87">
        <v>86</v>
      </c>
      <c r="B87" t="s">
        <v>464</v>
      </c>
      <c r="C87" t="s">
        <v>372</v>
      </c>
      <c r="D87" t="s">
        <v>373</v>
      </c>
      <c r="E87" t="s">
        <v>424</v>
      </c>
      <c r="F87" t="s">
        <v>387</v>
      </c>
      <c r="G87" t="s">
        <v>370</v>
      </c>
      <c r="H87" t="s">
        <v>371</v>
      </c>
      <c r="I87" t="s">
        <v>374</v>
      </c>
      <c r="J87" t="s">
        <v>375</v>
      </c>
      <c r="K87" t="s">
        <v>376</v>
      </c>
    </row>
    <row r="88" spans="1:11" x14ac:dyDescent="0.25">
      <c r="A88">
        <v>87</v>
      </c>
      <c r="B88" t="s">
        <v>465</v>
      </c>
      <c r="C88" t="s">
        <v>372</v>
      </c>
      <c r="D88" t="s">
        <v>373</v>
      </c>
      <c r="E88" t="s">
        <v>424</v>
      </c>
      <c r="F88" t="s">
        <v>387</v>
      </c>
      <c r="G88" t="s">
        <v>369</v>
      </c>
      <c r="H88" t="s">
        <v>371</v>
      </c>
      <c r="I88" t="s">
        <v>374</v>
      </c>
      <c r="J88" t="s">
        <v>370</v>
      </c>
      <c r="K88" t="s">
        <v>376</v>
      </c>
    </row>
    <row r="89" spans="1:11" x14ac:dyDescent="0.25">
      <c r="A89">
        <v>88</v>
      </c>
      <c r="B89" t="s">
        <v>466</v>
      </c>
      <c r="C89" t="s">
        <v>372</v>
      </c>
      <c r="D89" t="s">
        <v>373</v>
      </c>
      <c r="E89" t="s">
        <v>424</v>
      </c>
      <c r="F89" t="s">
        <v>387</v>
      </c>
      <c r="G89" t="s">
        <v>369</v>
      </c>
      <c r="H89" t="s">
        <v>371</v>
      </c>
      <c r="I89" t="s">
        <v>370</v>
      </c>
      <c r="J89" t="s">
        <v>375</v>
      </c>
      <c r="K89" t="s">
        <v>376</v>
      </c>
    </row>
    <row r="90" spans="1:11" x14ac:dyDescent="0.25">
      <c r="A90">
        <v>89</v>
      </c>
      <c r="B90" t="s">
        <v>467</v>
      </c>
      <c r="C90" t="s">
        <v>368</v>
      </c>
      <c r="D90" t="s">
        <v>369</v>
      </c>
      <c r="E90" t="s">
        <v>424</v>
      </c>
      <c r="F90" t="s">
        <v>387</v>
      </c>
      <c r="G90" t="s">
        <v>370</v>
      </c>
      <c r="H90" t="s">
        <v>372</v>
      </c>
      <c r="I90" t="s">
        <v>374</v>
      </c>
      <c r="J90" t="s">
        <v>375</v>
      </c>
      <c r="K90" t="s">
        <v>376</v>
      </c>
    </row>
    <row r="91" spans="1:11" x14ac:dyDescent="0.25">
      <c r="A91">
        <v>90</v>
      </c>
      <c r="B91" t="s">
        <v>468</v>
      </c>
      <c r="C91" t="s">
        <v>368</v>
      </c>
      <c r="D91" t="s">
        <v>369</v>
      </c>
      <c r="E91" t="s">
        <v>424</v>
      </c>
      <c r="F91" t="s">
        <v>387</v>
      </c>
      <c r="G91" t="s">
        <v>370</v>
      </c>
      <c r="H91" t="s">
        <v>373</v>
      </c>
      <c r="I91" t="s">
        <v>374</v>
      </c>
      <c r="J91" t="s">
        <v>375</v>
      </c>
      <c r="K91" t="s">
        <v>376</v>
      </c>
    </row>
    <row r="92" spans="1:11" x14ac:dyDescent="0.25">
      <c r="A92">
        <v>91</v>
      </c>
      <c r="B92" t="s">
        <v>469</v>
      </c>
      <c r="C92" t="s">
        <v>368</v>
      </c>
      <c r="D92" t="s">
        <v>369</v>
      </c>
      <c r="E92" t="s">
        <v>424</v>
      </c>
      <c r="F92" t="s">
        <v>387</v>
      </c>
      <c r="G92" t="s">
        <v>372</v>
      </c>
      <c r="H92" t="s">
        <v>373</v>
      </c>
      <c r="I92" t="s">
        <v>374</v>
      </c>
      <c r="J92" t="s">
        <v>375</v>
      </c>
      <c r="K92" t="s">
        <v>376</v>
      </c>
    </row>
    <row r="93" spans="1:11" x14ac:dyDescent="0.25">
      <c r="A93">
        <v>92</v>
      </c>
      <c r="B93" t="s">
        <v>470</v>
      </c>
      <c r="C93" t="s">
        <v>368</v>
      </c>
      <c r="D93" t="s">
        <v>373</v>
      </c>
      <c r="E93" t="s">
        <v>424</v>
      </c>
      <c r="F93" t="s">
        <v>387</v>
      </c>
      <c r="G93" t="s">
        <v>370</v>
      </c>
      <c r="H93" t="s">
        <v>372</v>
      </c>
      <c r="I93" t="s">
        <v>374</v>
      </c>
      <c r="J93" t="s">
        <v>375</v>
      </c>
      <c r="K93" t="s">
        <v>376</v>
      </c>
    </row>
    <row r="94" spans="1:11" x14ac:dyDescent="0.25">
      <c r="A94">
        <v>93</v>
      </c>
      <c r="B94" t="s">
        <v>471</v>
      </c>
      <c r="C94" t="s">
        <v>368</v>
      </c>
      <c r="D94" t="s">
        <v>369</v>
      </c>
      <c r="E94" t="s">
        <v>424</v>
      </c>
      <c r="F94" t="s">
        <v>387</v>
      </c>
      <c r="G94" t="s">
        <v>372</v>
      </c>
      <c r="H94" t="s">
        <v>373</v>
      </c>
      <c r="I94" t="s">
        <v>374</v>
      </c>
      <c r="J94" t="s">
        <v>370</v>
      </c>
      <c r="K94" t="s">
        <v>376</v>
      </c>
    </row>
    <row r="95" spans="1:11" x14ac:dyDescent="0.25">
      <c r="A95">
        <v>94</v>
      </c>
      <c r="B95" t="s">
        <v>472</v>
      </c>
      <c r="C95" t="s">
        <v>368</v>
      </c>
      <c r="D95" t="s">
        <v>369</v>
      </c>
      <c r="E95" t="s">
        <v>424</v>
      </c>
      <c r="F95" t="s">
        <v>387</v>
      </c>
      <c r="G95" t="s">
        <v>372</v>
      </c>
      <c r="H95" t="s">
        <v>373</v>
      </c>
      <c r="I95" t="s">
        <v>370</v>
      </c>
      <c r="J95" t="s">
        <v>375</v>
      </c>
      <c r="K95" t="s">
        <v>376</v>
      </c>
    </row>
    <row r="96" spans="1:11" x14ac:dyDescent="0.25">
      <c r="A96">
        <v>95</v>
      </c>
      <c r="B96" t="s">
        <v>473</v>
      </c>
      <c r="C96" t="s">
        <v>368</v>
      </c>
      <c r="D96" t="s">
        <v>369</v>
      </c>
      <c r="E96" t="s">
        <v>424</v>
      </c>
      <c r="F96" t="s">
        <v>387</v>
      </c>
      <c r="G96" t="s">
        <v>370</v>
      </c>
      <c r="H96" t="s">
        <v>371</v>
      </c>
      <c r="I96" t="s">
        <v>374</v>
      </c>
      <c r="J96" t="s">
        <v>375</v>
      </c>
      <c r="K96" t="s">
        <v>376</v>
      </c>
    </row>
    <row r="97" spans="1:11" x14ac:dyDescent="0.25">
      <c r="A97">
        <v>96</v>
      </c>
      <c r="B97" t="s">
        <v>474</v>
      </c>
      <c r="C97" t="s">
        <v>368</v>
      </c>
      <c r="D97" t="s">
        <v>369</v>
      </c>
      <c r="E97" t="s">
        <v>424</v>
      </c>
      <c r="F97" t="s">
        <v>387</v>
      </c>
      <c r="G97" t="s">
        <v>372</v>
      </c>
      <c r="H97" t="s">
        <v>371</v>
      </c>
      <c r="I97" t="s">
        <v>374</v>
      </c>
      <c r="J97" t="s">
        <v>375</v>
      </c>
      <c r="K97" t="s">
        <v>376</v>
      </c>
    </row>
    <row r="98" spans="1:11" x14ac:dyDescent="0.25">
      <c r="A98">
        <v>97</v>
      </c>
      <c r="B98" t="s">
        <v>475</v>
      </c>
      <c r="C98" t="s">
        <v>368</v>
      </c>
      <c r="D98" t="s">
        <v>370</v>
      </c>
      <c r="E98" t="s">
        <v>424</v>
      </c>
      <c r="F98" t="s">
        <v>387</v>
      </c>
      <c r="G98" t="s">
        <v>372</v>
      </c>
      <c r="H98" t="s">
        <v>371</v>
      </c>
      <c r="I98" t="s">
        <v>374</v>
      </c>
      <c r="J98" t="s">
        <v>375</v>
      </c>
      <c r="K98" t="s">
        <v>376</v>
      </c>
    </row>
    <row r="99" spans="1:11" x14ac:dyDescent="0.25">
      <c r="A99">
        <v>98</v>
      </c>
      <c r="B99" t="s">
        <v>476</v>
      </c>
      <c r="C99" t="s">
        <v>368</v>
      </c>
      <c r="D99" t="s">
        <v>369</v>
      </c>
      <c r="E99" t="s">
        <v>424</v>
      </c>
      <c r="F99" t="s">
        <v>387</v>
      </c>
      <c r="G99" t="s">
        <v>372</v>
      </c>
      <c r="H99" t="s">
        <v>371</v>
      </c>
      <c r="I99" t="s">
        <v>374</v>
      </c>
      <c r="J99" t="s">
        <v>370</v>
      </c>
      <c r="K99" t="s">
        <v>376</v>
      </c>
    </row>
    <row r="100" spans="1:11" x14ac:dyDescent="0.25">
      <c r="A100">
        <v>99</v>
      </c>
      <c r="B100" t="s">
        <v>477</v>
      </c>
      <c r="C100" t="s">
        <v>368</v>
      </c>
      <c r="D100" t="s">
        <v>369</v>
      </c>
      <c r="E100" t="s">
        <v>424</v>
      </c>
      <c r="F100" t="s">
        <v>387</v>
      </c>
      <c r="G100" t="s">
        <v>372</v>
      </c>
      <c r="H100" t="s">
        <v>371</v>
      </c>
      <c r="I100" t="s">
        <v>370</v>
      </c>
      <c r="J100" t="s">
        <v>375</v>
      </c>
      <c r="K100" t="s">
        <v>376</v>
      </c>
    </row>
    <row r="101" spans="1:11" x14ac:dyDescent="0.25">
      <c r="A101">
        <v>100</v>
      </c>
      <c r="B101" t="s">
        <v>478</v>
      </c>
      <c r="C101" t="s">
        <v>368</v>
      </c>
      <c r="D101" t="s">
        <v>373</v>
      </c>
      <c r="E101" t="s">
        <v>424</v>
      </c>
      <c r="F101" t="s">
        <v>387</v>
      </c>
      <c r="G101" t="s">
        <v>369</v>
      </c>
      <c r="H101" t="s">
        <v>371</v>
      </c>
      <c r="I101" t="s">
        <v>374</v>
      </c>
      <c r="J101" t="s">
        <v>375</v>
      </c>
      <c r="K101" t="s">
        <v>376</v>
      </c>
    </row>
    <row r="102" spans="1:11" x14ac:dyDescent="0.25">
      <c r="A102">
        <v>101</v>
      </c>
      <c r="B102" t="s">
        <v>479</v>
      </c>
      <c r="C102" t="s">
        <v>368</v>
      </c>
      <c r="D102" t="s">
        <v>373</v>
      </c>
      <c r="E102" t="s">
        <v>424</v>
      </c>
      <c r="F102" t="s">
        <v>387</v>
      </c>
      <c r="G102" t="s">
        <v>370</v>
      </c>
      <c r="H102" t="s">
        <v>371</v>
      </c>
      <c r="I102" t="s">
        <v>374</v>
      </c>
      <c r="J102" t="s">
        <v>375</v>
      </c>
      <c r="K102" t="s">
        <v>376</v>
      </c>
    </row>
    <row r="103" spans="1:11" x14ac:dyDescent="0.25">
      <c r="A103">
        <v>102</v>
      </c>
      <c r="B103" t="s">
        <v>480</v>
      </c>
      <c r="C103" t="s">
        <v>368</v>
      </c>
      <c r="D103" t="s">
        <v>373</v>
      </c>
      <c r="E103" t="s">
        <v>424</v>
      </c>
      <c r="F103" t="s">
        <v>387</v>
      </c>
      <c r="G103" t="s">
        <v>369</v>
      </c>
      <c r="H103" t="s">
        <v>371</v>
      </c>
      <c r="I103" t="s">
        <v>374</v>
      </c>
      <c r="J103" t="s">
        <v>370</v>
      </c>
      <c r="K103" t="s">
        <v>376</v>
      </c>
    </row>
    <row r="104" spans="1:11" x14ac:dyDescent="0.25">
      <c r="A104">
        <v>103</v>
      </c>
      <c r="B104" t="s">
        <v>481</v>
      </c>
      <c r="C104" t="s">
        <v>368</v>
      </c>
      <c r="D104" t="s">
        <v>373</v>
      </c>
      <c r="E104" t="s">
        <v>424</v>
      </c>
      <c r="F104" t="s">
        <v>387</v>
      </c>
      <c r="G104" t="s">
        <v>369</v>
      </c>
      <c r="H104" t="s">
        <v>371</v>
      </c>
      <c r="I104" t="s">
        <v>370</v>
      </c>
      <c r="J104" t="s">
        <v>375</v>
      </c>
      <c r="K104" t="s">
        <v>376</v>
      </c>
    </row>
    <row r="105" spans="1:11" x14ac:dyDescent="0.25">
      <c r="A105">
        <v>104</v>
      </c>
      <c r="B105" t="s">
        <v>482</v>
      </c>
      <c r="C105" t="s">
        <v>368</v>
      </c>
      <c r="D105" t="s">
        <v>373</v>
      </c>
      <c r="E105" t="s">
        <v>424</v>
      </c>
      <c r="F105" t="s">
        <v>387</v>
      </c>
      <c r="G105" t="s">
        <v>372</v>
      </c>
      <c r="H105" t="s">
        <v>371</v>
      </c>
      <c r="I105" t="s">
        <v>374</v>
      </c>
      <c r="J105" t="s">
        <v>375</v>
      </c>
      <c r="K105" t="s">
        <v>376</v>
      </c>
    </row>
    <row r="106" spans="1:11" x14ac:dyDescent="0.25">
      <c r="A106">
        <v>105</v>
      </c>
      <c r="B106" t="s">
        <v>483</v>
      </c>
      <c r="C106" t="s">
        <v>372</v>
      </c>
      <c r="D106" t="s">
        <v>373</v>
      </c>
      <c r="E106" t="s">
        <v>424</v>
      </c>
      <c r="F106" t="s">
        <v>387</v>
      </c>
      <c r="G106" t="s">
        <v>369</v>
      </c>
      <c r="H106" t="s">
        <v>371</v>
      </c>
      <c r="I106" t="s">
        <v>374</v>
      </c>
      <c r="J106" t="s">
        <v>368</v>
      </c>
      <c r="K106" t="s">
        <v>376</v>
      </c>
    </row>
    <row r="107" spans="1:11" x14ac:dyDescent="0.25">
      <c r="A107">
        <v>106</v>
      </c>
      <c r="B107" t="s">
        <v>484</v>
      </c>
      <c r="C107" t="s">
        <v>372</v>
      </c>
      <c r="D107" t="s">
        <v>373</v>
      </c>
      <c r="E107" t="s">
        <v>424</v>
      </c>
      <c r="F107" t="s">
        <v>387</v>
      </c>
      <c r="G107" t="s">
        <v>369</v>
      </c>
      <c r="H107" t="s">
        <v>371</v>
      </c>
      <c r="I107" t="s">
        <v>368</v>
      </c>
      <c r="J107" t="s">
        <v>375</v>
      </c>
      <c r="K107" t="s">
        <v>376</v>
      </c>
    </row>
    <row r="108" spans="1:11" x14ac:dyDescent="0.25">
      <c r="A108">
        <v>107</v>
      </c>
      <c r="B108" t="s">
        <v>485</v>
      </c>
      <c r="C108" t="s">
        <v>368</v>
      </c>
      <c r="D108" t="s">
        <v>373</v>
      </c>
      <c r="E108" t="s">
        <v>424</v>
      </c>
      <c r="F108" t="s">
        <v>387</v>
      </c>
      <c r="G108" t="s">
        <v>372</v>
      </c>
      <c r="H108" t="s">
        <v>371</v>
      </c>
      <c r="I108" t="s">
        <v>374</v>
      </c>
      <c r="J108" t="s">
        <v>370</v>
      </c>
      <c r="K108" t="s">
        <v>376</v>
      </c>
    </row>
    <row r="109" spans="1:11" x14ac:dyDescent="0.25">
      <c r="A109">
        <v>108</v>
      </c>
      <c r="B109" t="s">
        <v>486</v>
      </c>
      <c r="C109" t="s">
        <v>368</v>
      </c>
      <c r="D109" t="s">
        <v>373</v>
      </c>
      <c r="E109" t="s">
        <v>424</v>
      </c>
      <c r="F109" t="s">
        <v>387</v>
      </c>
      <c r="G109" t="s">
        <v>372</v>
      </c>
      <c r="H109" t="s">
        <v>371</v>
      </c>
      <c r="I109" t="s">
        <v>370</v>
      </c>
      <c r="J109" t="s">
        <v>375</v>
      </c>
      <c r="K109" t="s">
        <v>376</v>
      </c>
    </row>
    <row r="110" spans="1:11" x14ac:dyDescent="0.25">
      <c r="A110">
        <v>109</v>
      </c>
      <c r="B110" t="s">
        <v>487</v>
      </c>
      <c r="C110" t="s">
        <v>372</v>
      </c>
      <c r="D110" t="s">
        <v>373</v>
      </c>
      <c r="E110" t="s">
        <v>424</v>
      </c>
      <c r="F110" t="s">
        <v>387</v>
      </c>
      <c r="G110" t="s">
        <v>369</v>
      </c>
      <c r="H110" t="s">
        <v>371</v>
      </c>
      <c r="I110" t="s">
        <v>368</v>
      </c>
      <c r="J110" t="s">
        <v>370</v>
      </c>
      <c r="K110" t="s">
        <v>376</v>
      </c>
    </row>
    <row r="111" spans="1:11" x14ac:dyDescent="0.25">
      <c r="A111">
        <v>110</v>
      </c>
      <c r="B111" t="s">
        <v>488</v>
      </c>
      <c r="C111" t="s">
        <v>372</v>
      </c>
      <c r="D111" t="s">
        <v>369</v>
      </c>
      <c r="E111" t="s">
        <v>424</v>
      </c>
      <c r="F111" t="s">
        <v>387</v>
      </c>
      <c r="G111" t="s">
        <v>370</v>
      </c>
      <c r="H111" t="s">
        <v>378</v>
      </c>
      <c r="I111" t="s">
        <v>374</v>
      </c>
      <c r="J111" t="s">
        <v>375</v>
      </c>
      <c r="K111" t="s">
        <v>376</v>
      </c>
    </row>
    <row r="112" spans="1:11" x14ac:dyDescent="0.25">
      <c r="A112">
        <v>111</v>
      </c>
      <c r="B112" t="s">
        <v>489</v>
      </c>
      <c r="C112" t="s">
        <v>370</v>
      </c>
      <c r="D112" t="s">
        <v>373</v>
      </c>
      <c r="E112" t="s">
        <v>424</v>
      </c>
      <c r="F112" t="s">
        <v>387</v>
      </c>
      <c r="G112" t="s">
        <v>369</v>
      </c>
      <c r="H112" t="s">
        <v>378</v>
      </c>
      <c r="I112" t="s">
        <v>374</v>
      </c>
      <c r="J112" t="s">
        <v>375</v>
      </c>
      <c r="K112" t="s">
        <v>376</v>
      </c>
    </row>
    <row r="113" spans="1:11" x14ac:dyDescent="0.25">
      <c r="A113">
        <v>112</v>
      </c>
      <c r="B113" t="s">
        <v>490</v>
      </c>
      <c r="C113" t="s">
        <v>372</v>
      </c>
      <c r="D113" t="s">
        <v>373</v>
      </c>
      <c r="E113" t="s">
        <v>424</v>
      </c>
      <c r="F113" t="s">
        <v>387</v>
      </c>
      <c r="G113" t="s">
        <v>369</v>
      </c>
      <c r="H113" t="s">
        <v>378</v>
      </c>
      <c r="I113" t="s">
        <v>374</v>
      </c>
      <c r="J113" t="s">
        <v>375</v>
      </c>
      <c r="K113" t="s">
        <v>376</v>
      </c>
    </row>
    <row r="114" spans="1:11" x14ac:dyDescent="0.25">
      <c r="A114">
        <v>113</v>
      </c>
      <c r="B114" t="s">
        <v>491</v>
      </c>
      <c r="C114" t="s">
        <v>372</v>
      </c>
      <c r="D114" t="s">
        <v>373</v>
      </c>
      <c r="E114" t="s">
        <v>424</v>
      </c>
      <c r="F114" t="s">
        <v>387</v>
      </c>
      <c r="G114" t="s">
        <v>370</v>
      </c>
      <c r="H114" t="s">
        <v>378</v>
      </c>
      <c r="I114" t="s">
        <v>374</v>
      </c>
      <c r="J114" t="s">
        <v>375</v>
      </c>
      <c r="K114" t="s">
        <v>376</v>
      </c>
    </row>
    <row r="115" spans="1:11" x14ac:dyDescent="0.25">
      <c r="A115">
        <v>114</v>
      </c>
      <c r="B115" t="s">
        <v>492</v>
      </c>
      <c r="C115" t="s">
        <v>372</v>
      </c>
      <c r="D115" t="s">
        <v>373</v>
      </c>
      <c r="E115" t="s">
        <v>424</v>
      </c>
      <c r="F115" t="s">
        <v>387</v>
      </c>
      <c r="G115" t="s">
        <v>369</v>
      </c>
      <c r="H115" t="s">
        <v>378</v>
      </c>
      <c r="I115" t="s">
        <v>374</v>
      </c>
      <c r="J115" t="s">
        <v>370</v>
      </c>
      <c r="K115" t="s">
        <v>376</v>
      </c>
    </row>
    <row r="116" spans="1:11" x14ac:dyDescent="0.25">
      <c r="A116">
        <v>115</v>
      </c>
      <c r="B116" t="s">
        <v>493</v>
      </c>
      <c r="C116" t="s">
        <v>372</v>
      </c>
      <c r="D116" t="s">
        <v>373</v>
      </c>
      <c r="E116" t="s">
        <v>424</v>
      </c>
      <c r="F116" t="s">
        <v>387</v>
      </c>
      <c r="G116" t="s">
        <v>369</v>
      </c>
      <c r="H116" t="s">
        <v>378</v>
      </c>
      <c r="I116" t="s">
        <v>370</v>
      </c>
      <c r="J116" t="s">
        <v>375</v>
      </c>
      <c r="K116" t="s">
        <v>376</v>
      </c>
    </row>
    <row r="117" spans="1:11" x14ac:dyDescent="0.25">
      <c r="A117">
        <v>116</v>
      </c>
      <c r="B117" t="s">
        <v>494</v>
      </c>
      <c r="C117" t="s">
        <v>387</v>
      </c>
      <c r="D117" t="s">
        <v>369</v>
      </c>
      <c r="E117" t="s">
        <v>424</v>
      </c>
      <c r="F117" t="s">
        <v>378</v>
      </c>
      <c r="G117" t="s">
        <v>370</v>
      </c>
      <c r="H117" t="s">
        <v>371</v>
      </c>
      <c r="I117" t="s">
        <v>374</v>
      </c>
      <c r="J117" t="s">
        <v>375</v>
      </c>
      <c r="K117" t="s">
        <v>376</v>
      </c>
    </row>
    <row r="118" spans="1:11" x14ac:dyDescent="0.25">
      <c r="A118">
        <v>117</v>
      </c>
      <c r="B118" t="s">
        <v>495</v>
      </c>
      <c r="C118" t="s">
        <v>387</v>
      </c>
      <c r="D118" t="s">
        <v>369</v>
      </c>
      <c r="E118" t="s">
        <v>424</v>
      </c>
      <c r="F118" t="s">
        <v>378</v>
      </c>
      <c r="G118" t="s">
        <v>372</v>
      </c>
      <c r="H118" t="s">
        <v>371</v>
      </c>
      <c r="I118" t="s">
        <v>374</v>
      </c>
      <c r="J118" t="s">
        <v>375</v>
      </c>
      <c r="K118" t="s">
        <v>376</v>
      </c>
    </row>
    <row r="119" spans="1:11" x14ac:dyDescent="0.25">
      <c r="A119">
        <v>118</v>
      </c>
      <c r="B119" t="s">
        <v>496</v>
      </c>
      <c r="C119" t="s">
        <v>387</v>
      </c>
      <c r="D119" t="s">
        <v>370</v>
      </c>
      <c r="E119" t="s">
        <v>424</v>
      </c>
      <c r="F119" t="s">
        <v>378</v>
      </c>
      <c r="G119" t="s">
        <v>372</v>
      </c>
      <c r="H119" t="s">
        <v>371</v>
      </c>
      <c r="I119" t="s">
        <v>374</v>
      </c>
      <c r="J119" t="s">
        <v>375</v>
      </c>
      <c r="K119" t="s">
        <v>376</v>
      </c>
    </row>
    <row r="120" spans="1:11" x14ac:dyDescent="0.25">
      <c r="A120">
        <v>119</v>
      </c>
      <c r="B120" t="s">
        <v>497</v>
      </c>
      <c r="C120" t="s">
        <v>387</v>
      </c>
      <c r="D120" t="s">
        <v>369</v>
      </c>
      <c r="E120" t="s">
        <v>424</v>
      </c>
      <c r="F120" t="s">
        <v>378</v>
      </c>
      <c r="G120" t="s">
        <v>372</v>
      </c>
      <c r="H120" t="s">
        <v>371</v>
      </c>
      <c r="I120" t="s">
        <v>374</v>
      </c>
      <c r="J120" t="s">
        <v>370</v>
      </c>
      <c r="K120" t="s">
        <v>376</v>
      </c>
    </row>
    <row r="121" spans="1:11" x14ac:dyDescent="0.25">
      <c r="A121">
        <v>120</v>
      </c>
      <c r="B121" t="s">
        <v>498</v>
      </c>
      <c r="C121" t="s">
        <v>387</v>
      </c>
      <c r="D121" t="s">
        <v>369</v>
      </c>
      <c r="E121" t="s">
        <v>424</v>
      </c>
      <c r="F121" t="s">
        <v>378</v>
      </c>
      <c r="G121" t="s">
        <v>372</v>
      </c>
      <c r="H121" t="s">
        <v>371</v>
      </c>
      <c r="I121" t="s">
        <v>370</v>
      </c>
      <c r="J121" t="s">
        <v>375</v>
      </c>
      <c r="K121" t="s">
        <v>376</v>
      </c>
    </row>
    <row r="122" spans="1:11" x14ac:dyDescent="0.25">
      <c r="A122">
        <v>121</v>
      </c>
      <c r="B122" t="s">
        <v>499</v>
      </c>
      <c r="C122" t="s">
        <v>387</v>
      </c>
      <c r="D122" t="s">
        <v>373</v>
      </c>
      <c r="E122" t="s">
        <v>424</v>
      </c>
      <c r="F122" t="s">
        <v>378</v>
      </c>
      <c r="G122" t="s">
        <v>369</v>
      </c>
      <c r="H122" t="s">
        <v>371</v>
      </c>
      <c r="I122" t="s">
        <v>374</v>
      </c>
      <c r="J122" t="s">
        <v>375</v>
      </c>
      <c r="K122" t="s">
        <v>376</v>
      </c>
    </row>
    <row r="123" spans="1:11" x14ac:dyDescent="0.25">
      <c r="A123">
        <v>122</v>
      </c>
      <c r="B123" t="s">
        <v>500</v>
      </c>
      <c r="C123" t="s">
        <v>387</v>
      </c>
      <c r="D123" t="s">
        <v>373</v>
      </c>
      <c r="E123" t="s">
        <v>424</v>
      </c>
      <c r="F123" t="s">
        <v>378</v>
      </c>
      <c r="G123" t="s">
        <v>370</v>
      </c>
      <c r="H123" t="s">
        <v>371</v>
      </c>
      <c r="I123" t="s">
        <v>374</v>
      </c>
      <c r="J123" t="s">
        <v>375</v>
      </c>
      <c r="K123" t="s">
        <v>376</v>
      </c>
    </row>
    <row r="124" spans="1:11" x14ac:dyDescent="0.25">
      <c r="A124">
        <v>123</v>
      </c>
      <c r="B124" t="s">
        <v>501</v>
      </c>
      <c r="C124" t="s">
        <v>387</v>
      </c>
      <c r="D124" t="s">
        <v>373</v>
      </c>
      <c r="E124" t="s">
        <v>424</v>
      </c>
      <c r="F124" t="s">
        <v>378</v>
      </c>
      <c r="G124" t="s">
        <v>369</v>
      </c>
      <c r="H124" t="s">
        <v>371</v>
      </c>
      <c r="I124" t="s">
        <v>374</v>
      </c>
      <c r="J124" t="s">
        <v>370</v>
      </c>
      <c r="K124" t="s">
        <v>376</v>
      </c>
    </row>
    <row r="125" spans="1:11" x14ac:dyDescent="0.25">
      <c r="A125">
        <v>124</v>
      </c>
      <c r="B125" t="s">
        <v>502</v>
      </c>
      <c r="C125" t="s">
        <v>387</v>
      </c>
      <c r="D125" t="s">
        <v>373</v>
      </c>
      <c r="E125" t="s">
        <v>424</v>
      </c>
      <c r="F125" t="s">
        <v>378</v>
      </c>
      <c r="G125" t="s">
        <v>369</v>
      </c>
      <c r="H125" t="s">
        <v>371</v>
      </c>
      <c r="I125" t="s">
        <v>370</v>
      </c>
      <c r="J125" t="s">
        <v>375</v>
      </c>
      <c r="K125" t="s">
        <v>376</v>
      </c>
    </row>
    <row r="126" spans="1:11" x14ac:dyDescent="0.25">
      <c r="A126">
        <v>125</v>
      </c>
      <c r="B126" t="s">
        <v>503</v>
      </c>
      <c r="C126" t="s">
        <v>387</v>
      </c>
      <c r="D126" t="s">
        <v>373</v>
      </c>
      <c r="E126" t="s">
        <v>424</v>
      </c>
      <c r="F126" t="s">
        <v>378</v>
      </c>
      <c r="G126" t="s">
        <v>372</v>
      </c>
      <c r="H126" t="s">
        <v>371</v>
      </c>
      <c r="I126" t="s">
        <v>374</v>
      </c>
      <c r="J126" t="s">
        <v>375</v>
      </c>
      <c r="K126" t="s">
        <v>376</v>
      </c>
    </row>
    <row r="127" spans="1:11" x14ac:dyDescent="0.25">
      <c r="A127">
        <v>126</v>
      </c>
      <c r="B127" t="s">
        <v>504</v>
      </c>
      <c r="C127" t="s">
        <v>387</v>
      </c>
      <c r="D127" t="s">
        <v>373</v>
      </c>
      <c r="E127" t="s">
        <v>424</v>
      </c>
      <c r="F127" t="s">
        <v>378</v>
      </c>
      <c r="G127" t="s">
        <v>372</v>
      </c>
      <c r="H127" t="s">
        <v>371</v>
      </c>
      <c r="I127" t="s">
        <v>374</v>
      </c>
      <c r="J127" t="s">
        <v>369</v>
      </c>
      <c r="K127" t="s">
        <v>376</v>
      </c>
    </row>
    <row r="128" spans="1:11" x14ac:dyDescent="0.25">
      <c r="A128">
        <v>127</v>
      </c>
      <c r="B128" t="s">
        <v>505</v>
      </c>
      <c r="C128" t="s">
        <v>372</v>
      </c>
      <c r="D128" t="s">
        <v>373</v>
      </c>
      <c r="E128" t="s">
        <v>424</v>
      </c>
      <c r="F128" t="s">
        <v>387</v>
      </c>
      <c r="G128" t="s">
        <v>369</v>
      </c>
      <c r="H128" t="s">
        <v>371</v>
      </c>
      <c r="I128" t="s">
        <v>378</v>
      </c>
      <c r="J128" t="s">
        <v>375</v>
      </c>
      <c r="K128" t="s">
        <v>376</v>
      </c>
    </row>
    <row r="129" spans="1:11" x14ac:dyDescent="0.25">
      <c r="A129">
        <v>128</v>
      </c>
      <c r="B129" t="s">
        <v>506</v>
      </c>
      <c r="C129" t="s">
        <v>387</v>
      </c>
      <c r="D129" t="s">
        <v>373</v>
      </c>
      <c r="E129" t="s">
        <v>424</v>
      </c>
      <c r="F129" t="s">
        <v>378</v>
      </c>
      <c r="G129" t="s">
        <v>372</v>
      </c>
      <c r="H129" t="s">
        <v>371</v>
      </c>
      <c r="I129" t="s">
        <v>374</v>
      </c>
      <c r="J129" t="s">
        <v>370</v>
      </c>
      <c r="K129" t="s">
        <v>376</v>
      </c>
    </row>
    <row r="130" spans="1:11" x14ac:dyDescent="0.25">
      <c r="A130">
        <v>129</v>
      </c>
      <c r="B130" t="s">
        <v>507</v>
      </c>
      <c r="C130" t="s">
        <v>387</v>
      </c>
      <c r="D130" t="s">
        <v>373</v>
      </c>
      <c r="E130" t="s">
        <v>424</v>
      </c>
      <c r="F130" t="s">
        <v>378</v>
      </c>
      <c r="G130" t="s">
        <v>372</v>
      </c>
      <c r="H130" t="s">
        <v>371</v>
      </c>
      <c r="I130" t="s">
        <v>370</v>
      </c>
      <c r="J130" t="s">
        <v>375</v>
      </c>
      <c r="K130" t="s">
        <v>376</v>
      </c>
    </row>
    <row r="131" spans="1:11" x14ac:dyDescent="0.25">
      <c r="A131">
        <v>130</v>
      </c>
      <c r="B131" t="s">
        <v>508</v>
      </c>
      <c r="C131" t="s">
        <v>372</v>
      </c>
      <c r="D131" t="s">
        <v>373</v>
      </c>
      <c r="E131" t="s">
        <v>424</v>
      </c>
      <c r="F131" t="s">
        <v>387</v>
      </c>
      <c r="G131" t="s">
        <v>369</v>
      </c>
      <c r="H131" t="s">
        <v>371</v>
      </c>
      <c r="I131" t="s">
        <v>378</v>
      </c>
      <c r="J131" t="s">
        <v>370</v>
      </c>
      <c r="K131" t="s">
        <v>376</v>
      </c>
    </row>
    <row r="132" spans="1:11" x14ac:dyDescent="0.25">
      <c r="A132">
        <v>131</v>
      </c>
      <c r="B132" t="s">
        <v>509</v>
      </c>
      <c r="C132" t="s">
        <v>368</v>
      </c>
      <c r="D132" t="s">
        <v>369</v>
      </c>
      <c r="E132" t="s">
        <v>424</v>
      </c>
      <c r="F132" t="s">
        <v>387</v>
      </c>
      <c r="G132" t="s">
        <v>370</v>
      </c>
      <c r="H132" t="s">
        <v>378</v>
      </c>
      <c r="I132" t="s">
        <v>374</v>
      </c>
      <c r="J132" t="s">
        <v>375</v>
      </c>
      <c r="K132" t="s">
        <v>376</v>
      </c>
    </row>
    <row r="133" spans="1:11" x14ac:dyDescent="0.25">
      <c r="A133">
        <v>132</v>
      </c>
      <c r="B133" t="s">
        <v>510</v>
      </c>
      <c r="C133" t="s">
        <v>368</v>
      </c>
      <c r="D133" t="s">
        <v>369</v>
      </c>
      <c r="E133" t="s">
        <v>424</v>
      </c>
      <c r="F133" t="s">
        <v>387</v>
      </c>
      <c r="G133" t="s">
        <v>372</v>
      </c>
      <c r="H133" t="s">
        <v>378</v>
      </c>
      <c r="I133" t="s">
        <v>374</v>
      </c>
      <c r="J133" t="s">
        <v>375</v>
      </c>
      <c r="K133" t="s">
        <v>376</v>
      </c>
    </row>
    <row r="134" spans="1:11" x14ac:dyDescent="0.25">
      <c r="A134">
        <v>133</v>
      </c>
      <c r="B134" t="s">
        <v>511</v>
      </c>
      <c r="C134" t="s">
        <v>368</v>
      </c>
      <c r="D134" t="s">
        <v>370</v>
      </c>
      <c r="E134" t="s">
        <v>424</v>
      </c>
      <c r="F134" t="s">
        <v>387</v>
      </c>
      <c r="G134" t="s">
        <v>372</v>
      </c>
      <c r="H134" t="s">
        <v>378</v>
      </c>
      <c r="I134" t="s">
        <v>374</v>
      </c>
      <c r="J134" t="s">
        <v>375</v>
      </c>
      <c r="K134" t="s">
        <v>376</v>
      </c>
    </row>
    <row r="135" spans="1:11" x14ac:dyDescent="0.25">
      <c r="A135">
        <v>134</v>
      </c>
      <c r="B135" t="s">
        <v>512</v>
      </c>
      <c r="C135" t="s">
        <v>368</v>
      </c>
      <c r="D135" t="s">
        <v>369</v>
      </c>
      <c r="E135" t="s">
        <v>424</v>
      </c>
      <c r="F135" t="s">
        <v>387</v>
      </c>
      <c r="G135" t="s">
        <v>372</v>
      </c>
      <c r="H135" t="s">
        <v>378</v>
      </c>
      <c r="I135" t="s">
        <v>374</v>
      </c>
      <c r="J135" t="s">
        <v>370</v>
      </c>
      <c r="K135" t="s">
        <v>376</v>
      </c>
    </row>
    <row r="136" spans="1:11" x14ac:dyDescent="0.25">
      <c r="A136">
        <v>135</v>
      </c>
      <c r="B136" t="s">
        <v>513</v>
      </c>
      <c r="C136" t="s">
        <v>368</v>
      </c>
      <c r="D136" t="s">
        <v>369</v>
      </c>
      <c r="E136" t="s">
        <v>424</v>
      </c>
      <c r="F136" t="s">
        <v>387</v>
      </c>
      <c r="G136" t="s">
        <v>372</v>
      </c>
      <c r="H136" t="s">
        <v>378</v>
      </c>
      <c r="I136" t="s">
        <v>370</v>
      </c>
      <c r="J136" t="s">
        <v>375</v>
      </c>
      <c r="K136" t="s">
        <v>376</v>
      </c>
    </row>
    <row r="137" spans="1:11" x14ac:dyDescent="0.25">
      <c r="A137">
        <v>136</v>
      </c>
      <c r="B137" t="s">
        <v>514</v>
      </c>
      <c r="C137" t="s">
        <v>368</v>
      </c>
      <c r="D137" t="s">
        <v>373</v>
      </c>
      <c r="E137" t="s">
        <v>424</v>
      </c>
      <c r="F137" t="s">
        <v>387</v>
      </c>
      <c r="G137" t="s">
        <v>369</v>
      </c>
      <c r="H137" t="s">
        <v>378</v>
      </c>
      <c r="I137" t="s">
        <v>374</v>
      </c>
      <c r="J137" t="s">
        <v>375</v>
      </c>
      <c r="K137" t="s">
        <v>376</v>
      </c>
    </row>
    <row r="138" spans="1:11" x14ac:dyDescent="0.25">
      <c r="A138">
        <v>137</v>
      </c>
      <c r="B138" t="s">
        <v>515</v>
      </c>
      <c r="C138" t="s">
        <v>368</v>
      </c>
      <c r="D138" t="s">
        <v>373</v>
      </c>
      <c r="E138" t="s">
        <v>424</v>
      </c>
      <c r="F138" t="s">
        <v>387</v>
      </c>
      <c r="G138" t="s">
        <v>370</v>
      </c>
      <c r="H138" t="s">
        <v>378</v>
      </c>
      <c r="I138" t="s">
        <v>374</v>
      </c>
      <c r="J138" t="s">
        <v>375</v>
      </c>
      <c r="K138" t="s">
        <v>376</v>
      </c>
    </row>
    <row r="139" spans="1:11" x14ac:dyDescent="0.25">
      <c r="A139">
        <v>138</v>
      </c>
      <c r="B139" t="s">
        <v>516</v>
      </c>
      <c r="C139" t="s">
        <v>368</v>
      </c>
      <c r="D139" t="s">
        <v>373</v>
      </c>
      <c r="E139" t="s">
        <v>424</v>
      </c>
      <c r="F139" t="s">
        <v>387</v>
      </c>
      <c r="G139" t="s">
        <v>369</v>
      </c>
      <c r="H139" t="s">
        <v>378</v>
      </c>
      <c r="I139" t="s">
        <v>374</v>
      </c>
      <c r="J139" t="s">
        <v>370</v>
      </c>
      <c r="K139" t="s">
        <v>376</v>
      </c>
    </row>
    <row r="140" spans="1:11" x14ac:dyDescent="0.25">
      <c r="A140">
        <v>139</v>
      </c>
      <c r="B140" t="s">
        <v>517</v>
      </c>
      <c r="C140" t="s">
        <v>368</v>
      </c>
      <c r="D140" t="s">
        <v>373</v>
      </c>
      <c r="E140" t="s">
        <v>424</v>
      </c>
      <c r="F140" t="s">
        <v>387</v>
      </c>
      <c r="G140" t="s">
        <v>369</v>
      </c>
      <c r="H140" t="s">
        <v>378</v>
      </c>
      <c r="I140" t="s">
        <v>370</v>
      </c>
      <c r="J140" t="s">
        <v>375</v>
      </c>
      <c r="K140" t="s">
        <v>376</v>
      </c>
    </row>
    <row r="141" spans="1:11" x14ac:dyDescent="0.25">
      <c r="A141">
        <v>140</v>
      </c>
      <c r="B141" t="s">
        <v>518</v>
      </c>
      <c r="C141" t="s">
        <v>368</v>
      </c>
      <c r="D141" t="s">
        <v>373</v>
      </c>
      <c r="E141" t="s">
        <v>424</v>
      </c>
      <c r="F141" t="s">
        <v>387</v>
      </c>
      <c r="G141" t="s">
        <v>372</v>
      </c>
      <c r="H141" t="s">
        <v>378</v>
      </c>
      <c r="I141" t="s">
        <v>374</v>
      </c>
      <c r="J141" t="s">
        <v>375</v>
      </c>
      <c r="K141" t="s">
        <v>376</v>
      </c>
    </row>
    <row r="142" spans="1:11" x14ac:dyDescent="0.25">
      <c r="A142">
        <v>141</v>
      </c>
      <c r="B142" t="s">
        <v>519</v>
      </c>
      <c r="C142" t="s">
        <v>372</v>
      </c>
      <c r="D142" t="s">
        <v>373</v>
      </c>
      <c r="E142" t="s">
        <v>424</v>
      </c>
      <c r="F142" t="s">
        <v>387</v>
      </c>
      <c r="G142" t="s">
        <v>369</v>
      </c>
      <c r="H142" t="s">
        <v>378</v>
      </c>
      <c r="I142" t="s">
        <v>374</v>
      </c>
      <c r="J142" t="s">
        <v>368</v>
      </c>
      <c r="K142" t="s">
        <v>376</v>
      </c>
    </row>
    <row r="143" spans="1:11" x14ac:dyDescent="0.25">
      <c r="A143">
        <v>142</v>
      </c>
      <c r="B143" t="s">
        <v>520</v>
      </c>
      <c r="C143" t="s">
        <v>372</v>
      </c>
      <c r="D143" t="s">
        <v>373</v>
      </c>
      <c r="E143" t="s">
        <v>424</v>
      </c>
      <c r="F143" t="s">
        <v>387</v>
      </c>
      <c r="G143" t="s">
        <v>369</v>
      </c>
      <c r="H143" t="s">
        <v>378</v>
      </c>
      <c r="I143" t="s">
        <v>368</v>
      </c>
      <c r="J143" t="s">
        <v>375</v>
      </c>
      <c r="K143" t="s">
        <v>376</v>
      </c>
    </row>
    <row r="144" spans="1:11" x14ac:dyDescent="0.25">
      <c r="A144">
        <v>143</v>
      </c>
      <c r="B144" t="s">
        <v>521</v>
      </c>
      <c r="C144" t="s">
        <v>368</v>
      </c>
      <c r="D144" t="s">
        <v>373</v>
      </c>
      <c r="E144" t="s">
        <v>424</v>
      </c>
      <c r="F144" t="s">
        <v>387</v>
      </c>
      <c r="G144" t="s">
        <v>372</v>
      </c>
      <c r="H144" t="s">
        <v>378</v>
      </c>
      <c r="I144" t="s">
        <v>374</v>
      </c>
      <c r="J144" t="s">
        <v>370</v>
      </c>
      <c r="K144" t="s">
        <v>376</v>
      </c>
    </row>
    <row r="145" spans="1:11" x14ac:dyDescent="0.25">
      <c r="A145">
        <v>144</v>
      </c>
      <c r="B145" t="s">
        <v>522</v>
      </c>
      <c r="C145" t="s">
        <v>368</v>
      </c>
      <c r="D145" t="s">
        <v>373</v>
      </c>
      <c r="E145" t="s">
        <v>424</v>
      </c>
      <c r="F145" t="s">
        <v>387</v>
      </c>
      <c r="G145" t="s">
        <v>372</v>
      </c>
      <c r="H145" t="s">
        <v>378</v>
      </c>
      <c r="I145" t="s">
        <v>370</v>
      </c>
      <c r="J145" t="s">
        <v>375</v>
      </c>
      <c r="K145" t="s">
        <v>376</v>
      </c>
    </row>
    <row r="146" spans="1:11" x14ac:dyDescent="0.25">
      <c r="A146">
        <v>145</v>
      </c>
      <c r="B146" t="s">
        <v>523</v>
      </c>
      <c r="C146" t="s">
        <v>372</v>
      </c>
      <c r="D146" t="s">
        <v>373</v>
      </c>
      <c r="E146" t="s">
        <v>424</v>
      </c>
      <c r="F146" t="s">
        <v>387</v>
      </c>
      <c r="G146" t="s">
        <v>369</v>
      </c>
      <c r="H146" t="s">
        <v>378</v>
      </c>
      <c r="I146" t="s">
        <v>368</v>
      </c>
      <c r="J146" t="s">
        <v>370</v>
      </c>
      <c r="K146" t="s">
        <v>376</v>
      </c>
    </row>
    <row r="147" spans="1:11" x14ac:dyDescent="0.25">
      <c r="A147">
        <v>146</v>
      </c>
      <c r="B147" t="s">
        <v>524</v>
      </c>
      <c r="C147" t="s">
        <v>387</v>
      </c>
      <c r="D147" t="s">
        <v>369</v>
      </c>
      <c r="E147" t="s">
        <v>424</v>
      </c>
      <c r="F147" t="s">
        <v>378</v>
      </c>
      <c r="G147" t="s">
        <v>368</v>
      </c>
      <c r="H147" t="s">
        <v>371</v>
      </c>
      <c r="I147" t="s">
        <v>374</v>
      </c>
      <c r="J147" t="s">
        <v>375</v>
      </c>
      <c r="K147" t="s">
        <v>376</v>
      </c>
    </row>
    <row r="148" spans="1:11" x14ac:dyDescent="0.25">
      <c r="A148">
        <v>147</v>
      </c>
      <c r="B148" t="s">
        <v>525</v>
      </c>
      <c r="C148" t="s">
        <v>387</v>
      </c>
      <c r="D148" t="s">
        <v>368</v>
      </c>
      <c r="E148" t="s">
        <v>424</v>
      </c>
      <c r="F148" t="s">
        <v>378</v>
      </c>
      <c r="G148" t="s">
        <v>370</v>
      </c>
      <c r="H148" t="s">
        <v>371</v>
      </c>
      <c r="I148" t="s">
        <v>374</v>
      </c>
      <c r="J148" t="s">
        <v>375</v>
      </c>
      <c r="K148" t="s">
        <v>376</v>
      </c>
    </row>
    <row r="149" spans="1:11" x14ac:dyDescent="0.25">
      <c r="A149">
        <v>148</v>
      </c>
      <c r="B149" t="s">
        <v>526</v>
      </c>
      <c r="C149" t="s">
        <v>387</v>
      </c>
      <c r="D149" t="s">
        <v>369</v>
      </c>
      <c r="E149" t="s">
        <v>424</v>
      </c>
      <c r="F149" t="s">
        <v>378</v>
      </c>
      <c r="G149" t="s">
        <v>368</v>
      </c>
      <c r="H149" t="s">
        <v>371</v>
      </c>
      <c r="I149" t="s">
        <v>374</v>
      </c>
      <c r="J149" t="s">
        <v>370</v>
      </c>
      <c r="K149" t="s">
        <v>376</v>
      </c>
    </row>
    <row r="150" spans="1:11" x14ac:dyDescent="0.25">
      <c r="A150">
        <v>149</v>
      </c>
      <c r="B150" t="s">
        <v>527</v>
      </c>
      <c r="C150" t="s">
        <v>387</v>
      </c>
      <c r="D150" t="s">
        <v>369</v>
      </c>
      <c r="E150" t="s">
        <v>424</v>
      </c>
      <c r="F150" t="s">
        <v>378</v>
      </c>
      <c r="G150" t="s">
        <v>368</v>
      </c>
      <c r="H150" t="s">
        <v>371</v>
      </c>
      <c r="I150" t="s">
        <v>370</v>
      </c>
      <c r="J150" t="s">
        <v>375</v>
      </c>
      <c r="K150" t="s">
        <v>376</v>
      </c>
    </row>
    <row r="151" spans="1:11" x14ac:dyDescent="0.25">
      <c r="A151">
        <v>150</v>
      </c>
      <c r="B151" t="s">
        <v>528</v>
      </c>
      <c r="C151" t="s">
        <v>387</v>
      </c>
      <c r="D151" t="s">
        <v>368</v>
      </c>
      <c r="E151" t="s">
        <v>424</v>
      </c>
      <c r="F151" t="s">
        <v>378</v>
      </c>
      <c r="G151" t="s">
        <v>372</v>
      </c>
      <c r="H151" t="s">
        <v>371</v>
      </c>
      <c r="I151" t="s">
        <v>374</v>
      </c>
      <c r="J151" t="s">
        <v>375</v>
      </c>
      <c r="K151" t="s">
        <v>376</v>
      </c>
    </row>
    <row r="152" spans="1:11" x14ac:dyDescent="0.25">
      <c r="A152">
        <v>151</v>
      </c>
      <c r="B152" t="s">
        <v>529</v>
      </c>
      <c r="C152" t="s">
        <v>387</v>
      </c>
      <c r="D152" t="s">
        <v>369</v>
      </c>
      <c r="E152" t="s">
        <v>424</v>
      </c>
      <c r="F152" t="s">
        <v>378</v>
      </c>
      <c r="G152" t="s">
        <v>372</v>
      </c>
      <c r="H152" t="s">
        <v>371</v>
      </c>
      <c r="I152" t="s">
        <v>374</v>
      </c>
      <c r="J152" t="s">
        <v>368</v>
      </c>
      <c r="K152" t="s">
        <v>376</v>
      </c>
    </row>
    <row r="153" spans="1:11" x14ac:dyDescent="0.25">
      <c r="A153">
        <v>152</v>
      </c>
      <c r="B153" t="s">
        <v>530</v>
      </c>
      <c r="C153" t="s">
        <v>387</v>
      </c>
      <c r="D153" t="s">
        <v>369</v>
      </c>
      <c r="E153" t="s">
        <v>424</v>
      </c>
      <c r="F153" t="s">
        <v>378</v>
      </c>
      <c r="G153" t="s">
        <v>372</v>
      </c>
      <c r="H153" t="s">
        <v>371</v>
      </c>
      <c r="I153" t="s">
        <v>368</v>
      </c>
      <c r="J153" t="s">
        <v>375</v>
      </c>
      <c r="K153" t="s">
        <v>376</v>
      </c>
    </row>
    <row r="154" spans="1:11" x14ac:dyDescent="0.25">
      <c r="A154">
        <v>153</v>
      </c>
      <c r="B154" t="s">
        <v>531</v>
      </c>
      <c r="C154" t="s">
        <v>387</v>
      </c>
      <c r="D154" t="s">
        <v>368</v>
      </c>
      <c r="E154" t="s">
        <v>424</v>
      </c>
      <c r="F154" t="s">
        <v>378</v>
      </c>
      <c r="G154" t="s">
        <v>372</v>
      </c>
      <c r="H154" t="s">
        <v>371</v>
      </c>
      <c r="I154" t="s">
        <v>374</v>
      </c>
      <c r="J154" t="s">
        <v>370</v>
      </c>
      <c r="K154" t="s">
        <v>376</v>
      </c>
    </row>
    <row r="155" spans="1:11" x14ac:dyDescent="0.25">
      <c r="A155">
        <v>154</v>
      </c>
      <c r="B155" t="s">
        <v>532</v>
      </c>
      <c r="C155" t="s">
        <v>387</v>
      </c>
      <c r="D155" t="s">
        <v>368</v>
      </c>
      <c r="E155" t="s">
        <v>424</v>
      </c>
      <c r="F155" t="s">
        <v>378</v>
      </c>
      <c r="G155" t="s">
        <v>372</v>
      </c>
      <c r="H155" t="s">
        <v>371</v>
      </c>
      <c r="I155" t="s">
        <v>370</v>
      </c>
      <c r="J155" t="s">
        <v>375</v>
      </c>
      <c r="K155" t="s">
        <v>376</v>
      </c>
    </row>
    <row r="156" spans="1:11" x14ac:dyDescent="0.25">
      <c r="A156">
        <v>155</v>
      </c>
      <c r="B156" t="s">
        <v>533</v>
      </c>
      <c r="C156" t="s">
        <v>387</v>
      </c>
      <c r="D156" t="s">
        <v>369</v>
      </c>
      <c r="E156" t="s">
        <v>424</v>
      </c>
      <c r="F156" t="s">
        <v>378</v>
      </c>
      <c r="G156" t="s">
        <v>372</v>
      </c>
      <c r="H156" t="s">
        <v>371</v>
      </c>
      <c r="I156" t="s">
        <v>368</v>
      </c>
      <c r="J156" t="s">
        <v>370</v>
      </c>
      <c r="K156" t="s">
        <v>376</v>
      </c>
    </row>
    <row r="157" spans="1:11" x14ac:dyDescent="0.25">
      <c r="A157">
        <v>156</v>
      </c>
      <c r="B157" t="s">
        <v>534</v>
      </c>
      <c r="C157" t="s">
        <v>387</v>
      </c>
      <c r="D157" t="s">
        <v>373</v>
      </c>
      <c r="E157" t="s">
        <v>424</v>
      </c>
      <c r="F157" t="s">
        <v>378</v>
      </c>
      <c r="G157" t="s">
        <v>368</v>
      </c>
      <c r="H157" t="s">
        <v>371</v>
      </c>
      <c r="I157" t="s">
        <v>374</v>
      </c>
      <c r="J157" t="s">
        <v>375</v>
      </c>
      <c r="K157" t="s">
        <v>376</v>
      </c>
    </row>
    <row r="158" spans="1:11" x14ac:dyDescent="0.25">
      <c r="A158">
        <v>157</v>
      </c>
      <c r="B158" t="s">
        <v>535</v>
      </c>
      <c r="C158" t="s">
        <v>387</v>
      </c>
      <c r="D158" t="s">
        <v>373</v>
      </c>
      <c r="E158" t="s">
        <v>424</v>
      </c>
      <c r="F158" t="s">
        <v>378</v>
      </c>
      <c r="G158" t="s">
        <v>369</v>
      </c>
      <c r="H158" t="s">
        <v>371</v>
      </c>
      <c r="I158" t="s">
        <v>374</v>
      </c>
      <c r="J158" t="s">
        <v>368</v>
      </c>
      <c r="K158" t="s">
        <v>376</v>
      </c>
    </row>
    <row r="159" spans="1:11" x14ac:dyDescent="0.25">
      <c r="A159">
        <v>158</v>
      </c>
      <c r="B159" t="s">
        <v>536</v>
      </c>
      <c r="C159" t="s">
        <v>387</v>
      </c>
      <c r="D159" t="s">
        <v>373</v>
      </c>
      <c r="E159" t="s">
        <v>424</v>
      </c>
      <c r="F159" t="s">
        <v>378</v>
      </c>
      <c r="G159" t="s">
        <v>369</v>
      </c>
      <c r="H159" t="s">
        <v>371</v>
      </c>
      <c r="I159" t="s">
        <v>368</v>
      </c>
      <c r="J159" t="s">
        <v>375</v>
      </c>
      <c r="K159" t="s">
        <v>376</v>
      </c>
    </row>
    <row r="160" spans="1:11" x14ac:dyDescent="0.25">
      <c r="A160">
        <v>159</v>
      </c>
      <c r="B160" t="s">
        <v>537</v>
      </c>
      <c r="C160" t="s">
        <v>387</v>
      </c>
      <c r="D160" t="s">
        <v>373</v>
      </c>
      <c r="E160" t="s">
        <v>424</v>
      </c>
      <c r="F160" t="s">
        <v>378</v>
      </c>
      <c r="G160" t="s">
        <v>368</v>
      </c>
      <c r="H160" t="s">
        <v>371</v>
      </c>
      <c r="I160" t="s">
        <v>374</v>
      </c>
      <c r="J160" t="s">
        <v>370</v>
      </c>
      <c r="K160" t="s">
        <v>376</v>
      </c>
    </row>
    <row r="161" spans="1:11" x14ac:dyDescent="0.25">
      <c r="A161">
        <v>160</v>
      </c>
      <c r="B161" t="s">
        <v>538</v>
      </c>
      <c r="C161" t="s">
        <v>387</v>
      </c>
      <c r="D161" t="s">
        <v>373</v>
      </c>
      <c r="E161" t="s">
        <v>424</v>
      </c>
      <c r="F161" t="s">
        <v>378</v>
      </c>
      <c r="G161" t="s">
        <v>368</v>
      </c>
      <c r="H161" t="s">
        <v>371</v>
      </c>
      <c r="I161" t="s">
        <v>370</v>
      </c>
      <c r="J161" t="s">
        <v>375</v>
      </c>
      <c r="K161" t="s">
        <v>376</v>
      </c>
    </row>
    <row r="162" spans="1:11" x14ac:dyDescent="0.25">
      <c r="A162">
        <v>161</v>
      </c>
      <c r="B162" t="s">
        <v>539</v>
      </c>
      <c r="C162" t="s">
        <v>387</v>
      </c>
      <c r="D162" t="s">
        <v>373</v>
      </c>
      <c r="E162" t="s">
        <v>424</v>
      </c>
      <c r="F162" t="s">
        <v>378</v>
      </c>
      <c r="G162" t="s">
        <v>369</v>
      </c>
      <c r="H162" t="s">
        <v>371</v>
      </c>
      <c r="I162" t="s">
        <v>368</v>
      </c>
      <c r="J162" t="s">
        <v>370</v>
      </c>
      <c r="K162" t="s">
        <v>376</v>
      </c>
    </row>
    <row r="163" spans="1:11" x14ac:dyDescent="0.25">
      <c r="A163">
        <v>162</v>
      </c>
      <c r="B163" t="s">
        <v>540</v>
      </c>
      <c r="C163" t="s">
        <v>387</v>
      </c>
      <c r="D163" t="s">
        <v>373</v>
      </c>
      <c r="E163" t="s">
        <v>424</v>
      </c>
      <c r="F163" t="s">
        <v>378</v>
      </c>
      <c r="G163" t="s">
        <v>372</v>
      </c>
      <c r="H163" t="s">
        <v>371</v>
      </c>
      <c r="I163" t="s">
        <v>374</v>
      </c>
      <c r="J163" t="s">
        <v>368</v>
      </c>
      <c r="K163" t="s">
        <v>376</v>
      </c>
    </row>
    <row r="164" spans="1:11" x14ac:dyDescent="0.25">
      <c r="A164">
        <v>163</v>
      </c>
      <c r="B164" t="s">
        <v>541</v>
      </c>
      <c r="C164" t="s">
        <v>387</v>
      </c>
      <c r="D164" t="s">
        <v>373</v>
      </c>
      <c r="E164" t="s">
        <v>424</v>
      </c>
      <c r="F164" t="s">
        <v>378</v>
      </c>
      <c r="G164" t="s">
        <v>372</v>
      </c>
      <c r="H164" t="s">
        <v>371</v>
      </c>
      <c r="I164" t="s">
        <v>368</v>
      </c>
      <c r="J164" t="s">
        <v>375</v>
      </c>
      <c r="K164" t="s">
        <v>376</v>
      </c>
    </row>
    <row r="165" spans="1:11" x14ac:dyDescent="0.25">
      <c r="A165">
        <v>164</v>
      </c>
      <c r="B165" t="s">
        <v>542</v>
      </c>
      <c r="C165" t="s">
        <v>372</v>
      </c>
      <c r="D165" t="s">
        <v>373</v>
      </c>
      <c r="E165" t="s">
        <v>424</v>
      </c>
      <c r="F165" t="s">
        <v>387</v>
      </c>
      <c r="G165" t="s">
        <v>369</v>
      </c>
      <c r="H165" t="s">
        <v>371</v>
      </c>
      <c r="I165" t="s">
        <v>378</v>
      </c>
      <c r="J165" t="s">
        <v>368</v>
      </c>
      <c r="K165" t="s">
        <v>376</v>
      </c>
    </row>
    <row r="166" spans="1:11" x14ac:dyDescent="0.25">
      <c r="A166">
        <v>165</v>
      </c>
      <c r="B166" t="s">
        <v>543</v>
      </c>
      <c r="C166" t="s">
        <v>387</v>
      </c>
      <c r="D166" t="s">
        <v>373</v>
      </c>
      <c r="E166" t="s">
        <v>424</v>
      </c>
      <c r="F166" t="s">
        <v>378</v>
      </c>
      <c r="G166" t="s">
        <v>372</v>
      </c>
      <c r="H166" t="s">
        <v>371</v>
      </c>
      <c r="I166" t="s">
        <v>368</v>
      </c>
      <c r="J166" t="s">
        <v>370</v>
      </c>
      <c r="K166" t="s">
        <v>376</v>
      </c>
    </row>
    <row r="167" spans="1:11" x14ac:dyDescent="0.25">
      <c r="A167">
        <v>166</v>
      </c>
      <c r="B167" t="s">
        <v>544</v>
      </c>
      <c r="C167" t="s">
        <v>372</v>
      </c>
      <c r="D167" t="s">
        <v>369</v>
      </c>
      <c r="E167" t="s">
        <v>370</v>
      </c>
      <c r="F167" t="s">
        <v>371</v>
      </c>
      <c r="G167" t="s">
        <v>545</v>
      </c>
      <c r="H167" t="s">
        <v>373</v>
      </c>
      <c r="I167" t="s">
        <v>374</v>
      </c>
      <c r="J167" t="s">
        <v>375</v>
      </c>
      <c r="K167" t="s">
        <v>376</v>
      </c>
    </row>
    <row r="168" spans="1:11" x14ac:dyDescent="0.25">
      <c r="A168">
        <v>167</v>
      </c>
      <c r="B168" t="s">
        <v>546</v>
      </c>
      <c r="C168" t="s">
        <v>368</v>
      </c>
      <c r="D168" t="s">
        <v>369</v>
      </c>
      <c r="E168" t="s">
        <v>370</v>
      </c>
      <c r="F168" t="s">
        <v>545</v>
      </c>
      <c r="G168" t="s">
        <v>372</v>
      </c>
      <c r="H168" t="s">
        <v>373</v>
      </c>
      <c r="I168" t="s">
        <v>374</v>
      </c>
      <c r="J168" t="s">
        <v>375</v>
      </c>
      <c r="K168" t="s">
        <v>376</v>
      </c>
    </row>
    <row r="169" spans="1:11" x14ac:dyDescent="0.25">
      <c r="A169">
        <v>168</v>
      </c>
      <c r="B169" t="s">
        <v>547</v>
      </c>
      <c r="C169" t="s">
        <v>368</v>
      </c>
      <c r="D169" t="s">
        <v>369</v>
      </c>
      <c r="E169" t="s">
        <v>370</v>
      </c>
      <c r="F169" t="s">
        <v>371</v>
      </c>
      <c r="G169" t="s">
        <v>545</v>
      </c>
      <c r="H169" t="s">
        <v>372</v>
      </c>
      <c r="I169" t="s">
        <v>374</v>
      </c>
      <c r="J169" t="s">
        <v>375</v>
      </c>
      <c r="K169" t="s">
        <v>376</v>
      </c>
    </row>
    <row r="170" spans="1:11" x14ac:dyDescent="0.25">
      <c r="A170">
        <v>169</v>
      </c>
      <c r="B170" t="s">
        <v>548</v>
      </c>
      <c r="C170" t="s">
        <v>368</v>
      </c>
      <c r="D170" t="s">
        <v>369</v>
      </c>
      <c r="E170" t="s">
        <v>370</v>
      </c>
      <c r="F170" t="s">
        <v>371</v>
      </c>
      <c r="G170" t="s">
        <v>545</v>
      </c>
      <c r="H170" t="s">
        <v>373</v>
      </c>
      <c r="I170" t="s">
        <v>374</v>
      </c>
      <c r="J170" t="s">
        <v>375</v>
      </c>
      <c r="K170" t="s">
        <v>376</v>
      </c>
    </row>
    <row r="171" spans="1:11" x14ac:dyDescent="0.25">
      <c r="A171">
        <v>170</v>
      </c>
      <c r="B171" t="s">
        <v>549</v>
      </c>
      <c r="C171" t="s">
        <v>368</v>
      </c>
      <c r="D171" t="s">
        <v>373</v>
      </c>
      <c r="E171" t="s">
        <v>369</v>
      </c>
      <c r="F171" t="s">
        <v>371</v>
      </c>
      <c r="G171" t="s">
        <v>545</v>
      </c>
      <c r="H171" t="s">
        <v>372</v>
      </c>
      <c r="I171" t="s">
        <v>374</v>
      </c>
      <c r="J171" t="s">
        <v>375</v>
      </c>
      <c r="K171" t="s">
        <v>376</v>
      </c>
    </row>
    <row r="172" spans="1:11" x14ac:dyDescent="0.25">
      <c r="A172">
        <v>171</v>
      </c>
      <c r="B172" t="s">
        <v>550</v>
      </c>
      <c r="C172" t="s">
        <v>368</v>
      </c>
      <c r="D172" t="s">
        <v>373</v>
      </c>
      <c r="E172" t="s">
        <v>370</v>
      </c>
      <c r="F172" t="s">
        <v>371</v>
      </c>
      <c r="G172" t="s">
        <v>545</v>
      </c>
      <c r="H172" t="s">
        <v>372</v>
      </c>
      <c r="I172" t="s">
        <v>374</v>
      </c>
      <c r="J172" t="s">
        <v>375</v>
      </c>
      <c r="K172" t="s">
        <v>376</v>
      </c>
    </row>
    <row r="173" spans="1:11" x14ac:dyDescent="0.25">
      <c r="A173">
        <v>172</v>
      </c>
      <c r="B173" t="s">
        <v>551</v>
      </c>
      <c r="C173" t="s">
        <v>368</v>
      </c>
      <c r="D173" t="s">
        <v>373</v>
      </c>
      <c r="E173" t="s">
        <v>369</v>
      </c>
      <c r="F173" t="s">
        <v>371</v>
      </c>
      <c r="G173" t="s">
        <v>545</v>
      </c>
      <c r="H173" t="s">
        <v>372</v>
      </c>
      <c r="I173" t="s">
        <v>374</v>
      </c>
      <c r="J173" t="s">
        <v>370</v>
      </c>
      <c r="K173" t="s">
        <v>376</v>
      </c>
    </row>
    <row r="174" spans="1:11" x14ac:dyDescent="0.25">
      <c r="A174">
        <v>173</v>
      </c>
      <c r="B174" t="s">
        <v>552</v>
      </c>
      <c r="C174" t="s">
        <v>368</v>
      </c>
      <c r="D174" t="s">
        <v>373</v>
      </c>
      <c r="E174" t="s">
        <v>369</v>
      </c>
      <c r="F174" t="s">
        <v>371</v>
      </c>
      <c r="G174" t="s">
        <v>545</v>
      </c>
      <c r="H174" t="s">
        <v>372</v>
      </c>
      <c r="I174" t="s">
        <v>370</v>
      </c>
      <c r="J174" t="s">
        <v>375</v>
      </c>
      <c r="K174" t="s">
        <v>376</v>
      </c>
    </row>
    <row r="175" spans="1:11" x14ac:dyDescent="0.25">
      <c r="A175">
        <v>174</v>
      </c>
      <c r="B175" t="s">
        <v>553</v>
      </c>
      <c r="C175" t="s">
        <v>372</v>
      </c>
      <c r="D175" t="s">
        <v>369</v>
      </c>
      <c r="E175" t="s">
        <v>370</v>
      </c>
      <c r="F175" t="s">
        <v>378</v>
      </c>
      <c r="G175" t="s">
        <v>545</v>
      </c>
      <c r="H175" t="s">
        <v>373</v>
      </c>
      <c r="I175" t="s">
        <v>374</v>
      </c>
      <c r="J175" t="s">
        <v>375</v>
      </c>
      <c r="K175" t="s">
        <v>376</v>
      </c>
    </row>
    <row r="176" spans="1:11" x14ac:dyDescent="0.25">
      <c r="A176">
        <v>175</v>
      </c>
      <c r="B176" t="s">
        <v>554</v>
      </c>
      <c r="C176" t="s">
        <v>372</v>
      </c>
      <c r="D176" t="s">
        <v>369</v>
      </c>
      <c r="E176" t="s">
        <v>370</v>
      </c>
      <c r="F176" t="s">
        <v>378</v>
      </c>
      <c r="G176" t="s">
        <v>545</v>
      </c>
      <c r="H176" t="s">
        <v>371</v>
      </c>
      <c r="I176" t="s">
        <v>374</v>
      </c>
      <c r="J176" t="s">
        <v>375</v>
      </c>
      <c r="K176" t="s">
        <v>376</v>
      </c>
    </row>
    <row r="177" spans="1:11" x14ac:dyDescent="0.25">
      <c r="A177">
        <v>176</v>
      </c>
      <c r="B177" t="s">
        <v>555</v>
      </c>
      <c r="C177" t="s">
        <v>370</v>
      </c>
      <c r="D177" t="s">
        <v>373</v>
      </c>
      <c r="E177" t="s">
        <v>369</v>
      </c>
      <c r="F177" t="s">
        <v>378</v>
      </c>
      <c r="G177" t="s">
        <v>545</v>
      </c>
      <c r="H177" t="s">
        <v>371</v>
      </c>
      <c r="I177" t="s">
        <v>374</v>
      </c>
      <c r="J177" t="s">
        <v>375</v>
      </c>
      <c r="K177" t="s">
        <v>376</v>
      </c>
    </row>
    <row r="178" spans="1:11" x14ac:dyDescent="0.25">
      <c r="A178">
        <v>177</v>
      </c>
      <c r="B178" t="s">
        <v>556</v>
      </c>
      <c r="C178" t="s">
        <v>372</v>
      </c>
      <c r="D178" t="s">
        <v>373</v>
      </c>
      <c r="E178" t="s">
        <v>369</v>
      </c>
      <c r="F178" t="s">
        <v>378</v>
      </c>
      <c r="G178" t="s">
        <v>545</v>
      </c>
      <c r="H178" t="s">
        <v>371</v>
      </c>
      <c r="I178" t="s">
        <v>374</v>
      </c>
      <c r="J178" t="s">
        <v>375</v>
      </c>
      <c r="K178" t="s">
        <v>376</v>
      </c>
    </row>
    <row r="179" spans="1:11" x14ac:dyDescent="0.25">
      <c r="A179">
        <v>178</v>
      </c>
      <c r="B179" t="s">
        <v>557</v>
      </c>
      <c r="C179" t="s">
        <v>372</v>
      </c>
      <c r="D179" t="s">
        <v>373</v>
      </c>
      <c r="E179" t="s">
        <v>370</v>
      </c>
      <c r="F179" t="s">
        <v>378</v>
      </c>
      <c r="G179" t="s">
        <v>545</v>
      </c>
      <c r="H179" t="s">
        <v>371</v>
      </c>
      <c r="I179" t="s">
        <v>374</v>
      </c>
      <c r="J179" t="s">
        <v>375</v>
      </c>
      <c r="K179" t="s">
        <v>376</v>
      </c>
    </row>
    <row r="180" spans="1:11" x14ac:dyDescent="0.25">
      <c r="A180">
        <v>179</v>
      </c>
      <c r="B180" t="s">
        <v>558</v>
      </c>
      <c r="C180" t="s">
        <v>372</v>
      </c>
      <c r="D180" t="s">
        <v>373</v>
      </c>
      <c r="E180" t="s">
        <v>369</v>
      </c>
      <c r="F180" t="s">
        <v>378</v>
      </c>
      <c r="G180" t="s">
        <v>545</v>
      </c>
      <c r="H180" t="s">
        <v>371</v>
      </c>
      <c r="I180" t="s">
        <v>374</v>
      </c>
      <c r="J180" t="s">
        <v>370</v>
      </c>
      <c r="K180" t="s">
        <v>376</v>
      </c>
    </row>
    <row r="181" spans="1:11" x14ac:dyDescent="0.25">
      <c r="A181">
        <v>180</v>
      </c>
      <c r="B181" t="s">
        <v>559</v>
      </c>
      <c r="C181" t="s">
        <v>372</v>
      </c>
      <c r="D181" t="s">
        <v>373</v>
      </c>
      <c r="E181" t="s">
        <v>369</v>
      </c>
      <c r="F181" t="s">
        <v>378</v>
      </c>
      <c r="G181" t="s">
        <v>545</v>
      </c>
      <c r="H181" t="s">
        <v>371</v>
      </c>
      <c r="I181" t="s">
        <v>370</v>
      </c>
      <c r="J181" t="s">
        <v>375</v>
      </c>
      <c r="K181" t="s">
        <v>376</v>
      </c>
    </row>
    <row r="182" spans="1:11" x14ac:dyDescent="0.25">
      <c r="A182">
        <v>181</v>
      </c>
      <c r="B182" t="s">
        <v>560</v>
      </c>
      <c r="C182" t="s">
        <v>368</v>
      </c>
      <c r="D182" t="s">
        <v>369</v>
      </c>
      <c r="E182" t="s">
        <v>370</v>
      </c>
      <c r="F182" t="s">
        <v>378</v>
      </c>
      <c r="G182" t="s">
        <v>545</v>
      </c>
      <c r="H182" t="s">
        <v>372</v>
      </c>
      <c r="I182" t="s">
        <v>374</v>
      </c>
      <c r="J182" t="s">
        <v>375</v>
      </c>
      <c r="K182" t="s">
        <v>376</v>
      </c>
    </row>
    <row r="183" spans="1:11" x14ac:dyDescent="0.25">
      <c r="A183">
        <v>182</v>
      </c>
      <c r="B183" t="s">
        <v>561</v>
      </c>
      <c r="C183" t="s">
        <v>368</v>
      </c>
      <c r="D183" t="s">
        <v>369</v>
      </c>
      <c r="E183" t="s">
        <v>370</v>
      </c>
      <c r="F183" t="s">
        <v>378</v>
      </c>
      <c r="G183" t="s">
        <v>545</v>
      </c>
      <c r="H183" t="s">
        <v>373</v>
      </c>
      <c r="I183" t="s">
        <v>374</v>
      </c>
      <c r="J183" t="s">
        <v>375</v>
      </c>
      <c r="K183" t="s">
        <v>376</v>
      </c>
    </row>
    <row r="184" spans="1:11" x14ac:dyDescent="0.25">
      <c r="A184">
        <v>183</v>
      </c>
      <c r="B184" t="s">
        <v>562</v>
      </c>
      <c r="C184" t="s">
        <v>368</v>
      </c>
      <c r="D184" t="s">
        <v>373</v>
      </c>
      <c r="E184" t="s">
        <v>369</v>
      </c>
      <c r="F184" t="s">
        <v>378</v>
      </c>
      <c r="G184" t="s">
        <v>545</v>
      </c>
      <c r="H184" t="s">
        <v>372</v>
      </c>
      <c r="I184" t="s">
        <v>374</v>
      </c>
      <c r="J184" t="s">
        <v>375</v>
      </c>
      <c r="K184" t="s">
        <v>376</v>
      </c>
    </row>
    <row r="185" spans="1:11" x14ac:dyDescent="0.25">
      <c r="A185">
        <v>184</v>
      </c>
      <c r="B185" t="s">
        <v>563</v>
      </c>
      <c r="C185" t="s">
        <v>368</v>
      </c>
      <c r="D185" t="s">
        <v>373</v>
      </c>
      <c r="E185" t="s">
        <v>370</v>
      </c>
      <c r="F185" t="s">
        <v>378</v>
      </c>
      <c r="G185" t="s">
        <v>545</v>
      </c>
      <c r="H185" t="s">
        <v>372</v>
      </c>
      <c r="I185" t="s">
        <v>374</v>
      </c>
      <c r="J185" t="s">
        <v>375</v>
      </c>
      <c r="K185" t="s">
        <v>376</v>
      </c>
    </row>
    <row r="186" spans="1:11" x14ac:dyDescent="0.25">
      <c r="A186">
        <v>185</v>
      </c>
      <c r="B186" t="s">
        <v>564</v>
      </c>
      <c r="C186" t="s">
        <v>368</v>
      </c>
      <c r="D186" t="s">
        <v>373</v>
      </c>
      <c r="E186" t="s">
        <v>369</v>
      </c>
      <c r="F186" t="s">
        <v>378</v>
      </c>
      <c r="G186" t="s">
        <v>545</v>
      </c>
      <c r="H186" t="s">
        <v>372</v>
      </c>
      <c r="I186" t="s">
        <v>374</v>
      </c>
      <c r="J186" t="s">
        <v>370</v>
      </c>
      <c r="K186" t="s">
        <v>376</v>
      </c>
    </row>
    <row r="187" spans="1:11" x14ac:dyDescent="0.25">
      <c r="A187">
        <v>186</v>
      </c>
      <c r="B187" t="s">
        <v>565</v>
      </c>
      <c r="C187" t="s">
        <v>368</v>
      </c>
      <c r="D187" t="s">
        <v>373</v>
      </c>
      <c r="E187" t="s">
        <v>369</v>
      </c>
      <c r="F187" t="s">
        <v>378</v>
      </c>
      <c r="G187" t="s">
        <v>545</v>
      </c>
      <c r="H187" t="s">
        <v>372</v>
      </c>
      <c r="I187" t="s">
        <v>370</v>
      </c>
      <c r="J187" t="s">
        <v>375</v>
      </c>
      <c r="K187" t="s">
        <v>376</v>
      </c>
    </row>
    <row r="188" spans="1:11" x14ac:dyDescent="0.25">
      <c r="A188">
        <v>187</v>
      </c>
      <c r="B188" t="s">
        <v>566</v>
      </c>
      <c r="C188" t="s">
        <v>368</v>
      </c>
      <c r="D188" t="s">
        <v>369</v>
      </c>
      <c r="E188" t="s">
        <v>370</v>
      </c>
      <c r="F188" t="s">
        <v>378</v>
      </c>
      <c r="G188" t="s">
        <v>545</v>
      </c>
      <c r="H188" t="s">
        <v>371</v>
      </c>
      <c r="I188" t="s">
        <v>374</v>
      </c>
      <c r="J188" t="s">
        <v>375</v>
      </c>
      <c r="K188" t="s">
        <v>376</v>
      </c>
    </row>
    <row r="189" spans="1:11" x14ac:dyDescent="0.25">
      <c r="A189">
        <v>188</v>
      </c>
      <c r="B189" t="s">
        <v>567</v>
      </c>
      <c r="C189" t="s">
        <v>372</v>
      </c>
      <c r="D189" t="s">
        <v>369</v>
      </c>
      <c r="E189" t="s">
        <v>368</v>
      </c>
      <c r="F189" t="s">
        <v>378</v>
      </c>
      <c r="G189" t="s">
        <v>545</v>
      </c>
      <c r="H189" t="s">
        <v>371</v>
      </c>
      <c r="I189" t="s">
        <v>374</v>
      </c>
      <c r="J189" t="s">
        <v>375</v>
      </c>
      <c r="K189" t="s">
        <v>376</v>
      </c>
    </row>
    <row r="190" spans="1:11" x14ac:dyDescent="0.25">
      <c r="A190">
        <v>189</v>
      </c>
      <c r="B190" t="s">
        <v>568</v>
      </c>
      <c r="C190" t="s">
        <v>372</v>
      </c>
      <c r="D190" t="s">
        <v>368</v>
      </c>
      <c r="E190" t="s">
        <v>370</v>
      </c>
      <c r="F190" t="s">
        <v>378</v>
      </c>
      <c r="G190" t="s">
        <v>545</v>
      </c>
      <c r="H190" t="s">
        <v>371</v>
      </c>
      <c r="I190" t="s">
        <v>374</v>
      </c>
      <c r="J190" t="s">
        <v>375</v>
      </c>
      <c r="K190" t="s">
        <v>376</v>
      </c>
    </row>
    <row r="191" spans="1:11" x14ac:dyDescent="0.25">
      <c r="A191">
        <v>190</v>
      </c>
      <c r="B191" t="s">
        <v>569</v>
      </c>
      <c r="C191" t="s">
        <v>372</v>
      </c>
      <c r="D191" t="s">
        <v>369</v>
      </c>
      <c r="E191" t="s">
        <v>368</v>
      </c>
      <c r="F191" t="s">
        <v>378</v>
      </c>
      <c r="G191" t="s">
        <v>545</v>
      </c>
      <c r="H191" t="s">
        <v>371</v>
      </c>
      <c r="I191" t="s">
        <v>374</v>
      </c>
      <c r="J191" t="s">
        <v>370</v>
      </c>
      <c r="K191" t="s">
        <v>376</v>
      </c>
    </row>
    <row r="192" spans="1:11" x14ac:dyDescent="0.25">
      <c r="A192">
        <v>191</v>
      </c>
      <c r="B192" t="s">
        <v>570</v>
      </c>
      <c r="C192" t="s">
        <v>372</v>
      </c>
      <c r="D192" t="s">
        <v>369</v>
      </c>
      <c r="E192" t="s">
        <v>368</v>
      </c>
      <c r="F192" t="s">
        <v>378</v>
      </c>
      <c r="G192" t="s">
        <v>545</v>
      </c>
      <c r="H192" t="s">
        <v>371</v>
      </c>
      <c r="I192" t="s">
        <v>370</v>
      </c>
      <c r="J192" t="s">
        <v>375</v>
      </c>
      <c r="K192" t="s">
        <v>376</v>
      </c>
    </row>
    <row r="193" spans="1:11" x14ac:dyDescent="0.25">
      <c r="A193">
        <v>192</v>
      </c>
      <c r="B193" t="s">
        <v>571</v>
      </c>
      <c r="C193" t="s">
        <v>368</v>
      </c>
      <c r="D193" t="s">
        <v>373</v>
      </c>
      <c r="E193" t="s">
        <v>369</v>
      </c>
      <c r="F193" t="s">
        <v>378</v>
      </c>
      <c r="G193" t="s">
        <v>545</v>
      </c>
      <c r="H193" t="s">
        <v>371</v>
      </c>
      <c r="I193" t="s">
        <v>374</v>
      </c>
      <c r="J193" t="s">
        <v>375</v>
      </c>
      <c r="K193" t="s">
        <v>376</v>
      </c>
    </row>
    <row r="194" spans="1:11" x14ac:dyDescent="0.25">
      <c r="A194">
        <v>193</v>
      </c>
      <c r="B194" t="s">
        <v>572</v>
      </c>
      <c r="C194" t="s">
        <v>368</v>
      </c>
      <c r="D194" t="s">
        <v>373</v>
      </c>
      <c r="E194" t="s">
        <v>370</v>
      </c>
      <c r="F194" t="s">
        <v>378</v>
      </c>
      <c r="G194" t="s">
        <v>545</v>
      </c>
      <c r="H194" t="s">
        <v>371</v>
      </c>
      <c r="I194" t="s">
        <v>374</v>
      </c>
      <c r="J194" t="s">
        <v>375</v>
      </c>
      <c r="K194" t="s">
        <v>376</v>
      </c>
    </row>
    <row r="195" spans="1:11" x14ac:dyDescent="0.25">
      <c r="A195">
        <v>194</v>
      </c>
      <c r="B195" t="s">
        <v>573</v>
      </c>
      <c r="C195" t="s">
        <v>368</v>
      </c>
      <c r="D195" t="s">
        <v>373</v>
      </c>
      <c r="E195" t="s">
        <v>369</v>
      </c>
      <c r="F195" t="s">
        <v>378</v>
      </c>
      <c r="G195" t="s">
        <v>545</v>
      </c>
      <c r="H195" t="s">
        <v>371</v>
      </c>
      <c r="I195" t="s">
        <v>374</v>
      </c>
      <c r="J195" t="s">
        <v>370</v>
      </c>
      <c r="K195" t="s">
        <v>376</v>
      </c>
    </row>
    <row r="196" spans="1:11" x14ac:dyDescent="0.25">
      <c r="A196">
        <v>195</v>
      </c>
      <c r="B196" t="s">
        <v>574</v>
      </c>
      <c r="C196" t="s">
        <v>368</v>
      </c>
      <c r="D196" t="s">
        <v>373</v>
      </c>
      <c r="E196" t="s">
        <v>369</v>
      </c>
      <c r="F196" t="s">
        <v>378</v>
      </c>
      <c r="G196" t="s">
        <v>545</v>
      </c>
      <c r="H196" t="s">
        <v>371</v>
      </c>
      <c r="I196" t="s">
        <v>370</v>
      </c>
      <c r="J196" t="s">
        <v>375</v>
      </c>
      <c r="K196" t="s">
        <v>376</v>
      </c>
    </row>
    <row r="197" spans="1:11" x14ac:dyDescent="0.25">
      <c r="A197">
        <v>196</v>
      </c>
      <c r="B197" t="s">
        <v>575</v>
      </c>
      <c r="C197" t="s">
        <v>372</v>
      </c>
      <c r="D197" t="s">
        <v>373</v>
      </c>
      <c r="E197" t="s">
        <v>368</v>
      </c>
      <c r="F197" t="s">
        <v>378</v>
      </c>
      <c r="G197" t="s">
        <v>545</v>
      </c>
      <c r="H197" t="s">
        <v>371</v>
      </c>
      <c r="I197" t="s">
        <v>374</v>
      </c>
      <c r="J197" t="s">
        <v>375</v>
      </c>
      <c r="K197" t="s">
        <v>376</v>
      </c>
    </row>
    <row r="198" spans="1:11" x14ac:dyDescent="0.25">
      <c r="A198">
        <v>197</v>
      </c>
      <c r="B198" t="s">
        <v>576</v>
      </c>
      <c r="C198" t="s">
        <v>372</v>
      </c>
      <c r="D198" t="s">
        <v>373</v>
      </c>
      <c r="E198" t="s">
        <v>369</v>
      </c>
      <c r="F198" t="s">
        <v>378</v>
      </c>
      <c r="G198" t="s">
        <v>545</v>
      </c>
      <c r="H198" t="s">
        <v>371</v>
      </c>
      <c r="I198" t="s">
        <v>374</v>
      </c>
      <c r="J198" t="s">
        <v>368</v>
      </c>
      <c r="K198" t="s">
        <v>376</v>
      </c>
    </row>
    <row r="199" spans="1:11" x14ac:dyDescent="0.25">
      <c r="A199">
        <v>198</v>
      </c>
      <c r="B199" t="s">
        <v>577</v>
      </c>
      <c r="C199" t="s">
        <v>372</v>
      </c>
      <c r="D199" t="s">
        <v>373</v>
      </c>
      <c r="E199" t="s">
        <v>369</v>
      </c>
      <c r="F199" t="s">
        <v>378</v>
      </c>
      <c r="G199" t="s">
        <v>545</v>
      </c>
      <c r="H199" t="s">
        <v>371</v>
      </c>
      <c r="I199" t="s">
        <v>368</v>
      </c>
      <c r="J199" t="s">
        <v>375</v>
      </c>
      <c r="K199" t="s">
        <v>376</v>
      </c>
    </row>
    <row r="200" spans="1:11" x14ac:dyDescent="0.25">
      <c r="A200">
        <v>199</v>
      </c>
      <c r="B200" t="s">
        <v>578</v>
      </c>
      <c r="C200" t="s">
        <v>372</v>
      </c>
      <c r="D200" t="s">
        <v>373</v>
      </c>
      <c r="E200" t="s">
        <v>368</v>
      </c>
      <c r="F200" t="s">
        <v>378</v>
      </c>
      <c r="G200" t="s">
        <v>545</v>
      </c>
      <c r="H200" t="s">
        <v>371</v>
      </c>
      <c r="I200" t="s">
        <v>374</v>
      </c>
      <c r="J200" t="s">
        <v>370</v>
      </c>
      <c r="K200" t="s">
        <v>376</v>
      </c>
    </row>
    <row r="201" spans="1:11" x14ac:dyDescent="0.25">
      <c r="A201">
        <v>200</v>
      </c>
      <c r="B201" t="s">
        <v>579</v>
      </c>
      <c r="C201" t="s">
        <v>372</v>
      </c>
      <c r="D201" t="s">
        <v>373</v>
      </c>
      <c r="E201" t="s">
        <v>368</v>
      </c>
      <c r="F201" t="s">
        <v>378</v>
      </c>
      <c r="G201" t="s">
        <v>545</v>
      </c>
      <c r="H201" t="s">
        <v>371</v>
      </c>
      <c r="I201" t="s">
        <v>370</v>
      </c>
      <c r="J201" t="s">
        <v>375</v>
      </c>
      <c r="K201" t="s">
        <v>376</v>
      </c>
    </row>
    <row r="202" spans="1:11" x14ac:dyDescent="0.25">
      <c r="A202">
        <v>201</v>
      </c>
      <c r="B202" t="s">
        <v>580</v>
      </c>
      <c r="C202" t="s">
        <v>372</v>
      </c>
      <c r="D202" t="s">
        <v>373</v>
      </c>
      <c r="E202" t="s">
        <v>369</v>
      </c>
      <c r="F202" t="s">
        <v>378</v>
      </c>
      <c r="G202" t="s">
        <v>545</v>
      </c>
      <c r="H202" t="s">
        <v>371</v>
      </c>
      <c r="I202" t="s">
        <v>368</v>
      </c>
      <c r="J202" t="s">
        <v>370</v>
      </c>
      <c r="K202" t="s">
        <v>376</v>
      </c>
    </row>
    <row r="203" spans="1:11" x14ac:dyDescent="0.25">
      <c r="A203">
        <v>202</v>
      </c>
      <c r="B203" t="s">
        <v>581</v>
      </c>
      <c r="C203" t="s">
        <v>372</v>
      </c>
      <c r="D203" t="s">
        <v>369</v>
      </c>
      <c r="E203" t="s">
        <v>370</v>
      </c>
      <c r="F203" t="s">
        <v>387</v>
      </c>
      <c r="G203" t="s">
        <v>545</v>
      </c>
      <c r="H203" t="s">
        <v>373</v>
      </c>
      <c r="I203" t="s">
        <v>374</v>
      </c>
      <c r="J203" t="s">
        <v>375</v>
      </c>
      <c r="K203" t="s">
        <v>376</v>
      </c>
    </row>
    <row r="204" spans="1:11" x14ac:dyDescent="0.25">
      <c r="A204">
        <v>203</v>
      </c>
      <c r="B204" t="s">
        <v>582</v>
      </c>
      <c r="C204" t="s">
        <v>372</v>
      </c>
      <c r="D204" t="s">
        <v>369</v>
      </c>
      <c r="E204" t="s">
        <v>370</v>
      </c>
      <c r="F204" t="s">
        <v>387</v>
      </c>
      <c r="G204" t="s">
        <v>545</v>
      </c>
      <c r="H204" t="s">
        <v>371</v>
      </c>
      <c r="I204" t="s">
        <v>374</v>
      </c>
      <c r="J204" t="s">
        <v>375</v>
      </c>
      <c r="K204" t="s">
        <v>376</v>
      </c>
    </row>
    <row r="205" spans="1:11" x14ac:dyDescent="0.25">
      <c r="A205">
        <v>204</v>
      </c>
      <c r="B205" t="s">
        <v>583</v>
      </c>
      <c r="C205" t="s">
        <v>370</v>
      </c>
      <c r="D205" t="s">
        <v>373</v>
      </c>
      <c r="E205" t="s">
        <v>369</v>
      </c>
      <c r="F205" t="s">
        <v>387</v>
      </c>
      <c r="G205" t="s">
        <v>545</v>
      </c>
      <c r="H205" t="s">
        <v>371</v>
      </c>
      <c r="I205" t="s">
        <v>374</v>
      </c>
      <c r="J205" t="s">
        <v>375</v>
      </c>
      <c r="K205" t="s">
        <v>376</v>
      </c>
    </row>
    <row r="206" spans="1:11" x14ac:dyDescent="0.25">
      <c r="A206">
        <v>205</v>
      </c>
      <c r="B206" t="s">
        <v>584</v>
      </c>
      <c r="C206" t="s">
        <v>372</v>
      </c>
      <c r="D206" t="s">
        <v>373</v>
      </c>
      <c r="E206" t="s">
        <v>369</v>
      </c>
      <c r="F206" t="s">
        <v>387</v>
      </c>
      <c r="G206" t="s">
        <v>545</v>
      </c>
      <c r="H206" t="s">
        <v>371</v>
      </c>
      <c r="I206" t="s">
        <v>374</v>
      </c>
      <c r="J206" t="s">
        <v>375</v>
      </c>
      <c r="K206" t="s">
        <v>376</v>
      </c>
    </row>
    <row r="207" spans="1:11" x14ac:dyDescent="0.25">
      <c r="A207">
        <v>206</v>
      </c>
      <c r="B207" t="s">
        <v>585</v>
      </c>
      <c r="C207" t="s">
        <v>372</v>
      </c>
      <c r="D207" t="s">
        <v>373</v>
      </c>
      <c r="E207" t="s">
        <v>370</v>
      </c>
      <c r="F207" t="s">
        <v>387</v>
      </c>
      <c r="G207" t="s">
        <v>545</v>
      </c>
      <c r="H207" t="s">
        <v>371</v>
      </c>
      <c r="I207" t="s">
        <v>374</v>
      </c>
      <c r="J207" t="s">
        <v>375</v>
      </c>
      <c r="K207" t="s">
        <v>376</v>
      </c>
    </row>
    <row r="208" spans="1:11" x14ac:dyDescent="0.25">
      <c r="A208">
        <v>207</v>
      </c>
      <c r="B208" t="s">
        <v>586</v>
      </c>
      <c r="C208" t="s">
        <v>372</v>
      </c>
      <c r="D208" t="s">
        <v>373</v>
      </c>
      <c r="E208" t="s">
        <v>369</v>
      </c>
      <c r="F208" t="s">
        <v>387</v>
      </c>
      <c r="G208" t="s">
        <v>545</v>
      </c>
      <c r="H208" t="s">
        <v>371</v>
      </c>
      <c r="I208" t="s">
        <v>374</v>
      </c>
      <c r="J208" t="s">
        <v>370</v>
      </c>
      <c r="K208" t="s">
        <v>376</v>
      </c>
    </row>
    <row r="209" spans="1:11" x14ac:dyDescent="0.25">
      <c r="A209">
        <v>208</v>
      </c>
      <c r="B209" t="s">
        <v>587</v>
      </c>
      <c r="C209" t="s">
        <v>372</v>
      </c>
      <c r="D209" t="s">
        <v>373</v>
      </c>
      <c r="E209" t="s">
        <v>369</v>
      </c>
      <c r="F209" t="s">
        <v>387</v>
      </c>
      <c r="G209" t="s">
        <v>545</v>
      </c>
      <c r="H209" t="s">
        <v>371</v>
      </c>
      <c r="I209" t="s">
        <v>370</v>
      </c>
      <c r="J209" t="s">
        <v>375</v>
      </c>
      <c r="K209" t="s">
        <v>376</v>
      </c>
    </row>
    <row r="210" spans="1:11" x14ac:dyDescent="0.25">
      <c r="A210">
        <v>209</v>
      </c>
      <c r="B210" t="s">
        <v>588</v>
      </c>
      <c r="C210" t="s">
        <v>368</v>
      </c>
      <c r="D210" t="s">
        <v>369</v>
      </c>
      <c r="E210" t="s">
        <v>370</v>
      </c>
      <c r="F210" t="s">
        <v>387</v>
      </c>
      <c r="G210" t="s">
        <v>545</v>
      </c>
      <c r="H210" t="s">
        <v>372</v>
      </c>
      <c r="I210" t="s">
        <v>374</v>
      </c>
      <c r="J210" t="s">
        <v>375</v>
      </c>
      <c r="K210" t="s">
        <v>376</v>
      </c>
    </row>
    <row r="211" spans="1:11" x14ac:dyDescent="0.25">
      <c r="A211">
        <v>210</v>
      </c>
      <c r="B211" t="s">
        <v>589</v>
      </c>
      <c r="C211" t="s">
        <v>368</v>
      </c>
      <c r="D211" t="s">
        <v>369</v>
      </c>
      <c r="E211" t="s">
        <v>370</v>
      </c>
      <c r="F211" t="s">
        <v>387</v>
      </c>
      <c r="G211" t="s">
        <v>545</v>
      </c>
      <c r="H211" t="s">
        <v>373</v>
      </c>
      <c r="I211" t="s">
        <v>374</v>
      </c>
      <c r="J211" t="s">
        <v>375</v>
      </c>
      <c r="K211" t="s">
        <v>376</v>
      </c>
    </row>
    <row r="212" spans="1:11" x14ac:dyDescent="0.25">
      <c r="A212">
        <v>211</v>
      </c>
      <c r="B212" t="s">
        <v>590</v>
      </c>
      <c r="C212" t="s">
        <v>368</v>
      </c>
      <c r="D212" t="s">
        <v>373</v>
      </c>
      <c r="E212" t="s">
        <v>369</v>
      </c>
      <c r="F212" t="s">
        <v>387</v>
      </c>
      <c r="G212" t="s">
        <v>545</v>
      </c>
      <c r="H212" t="s">
        <v>372</v>
      </c>
      <c r="I212" t="s">
        <v>374</v>
      </c>
      <c r="J212" t="s">
        <v>375</v>
      </c>
      <c r="K212" t="s">
        <v>376</v>
      </c>
    </row>
    <row r="213" spans="1:11" x14ac:dyDescent="0.25">
      <c r="A213">
        <v>212</v>
      </c>
      <c r="B213" t="s">
        <v>591</v>
      </c>
      <c r="C213" t="s">
        <v>368</v>
      </c>
      <c r="D213" t="s">
        <v>373</v>
      </c>
      <c r="E213" t="s">
        <v>370</v>
      </c>
      <c r="F213" t="s">
        <v>387</v>
      </c>
      <c r="G213" t="s">
        <v>545</v>
      </c>
      <c r="H213" t="s">
        <v>372</v>
      </c>
      <c r="I213" t="s">
        <v>374</v>
      </c>
      <c r="J213" t="s">
        <v>375</v>
      </c>
      <c r="K213" t="s">
        <v>376</v>
      </c>
    </row>
    <row r="214" spans="1:11" x14ac:dyDescent="0.25">
      <c r="A214">
        <v>213</v>
      </c>
      <c r="B214" t="s">
        <v>592</v>
      </c>
      <c r="C214" t="s">
        <v>368</v>
      </c>
      <c r="D214" t="s">
        <v>373</v>
      </c>
      <c r="E214" t="s">
        <v>369</v>
      </c>
      <c r="F214" t="s">
        <v>387</v>
      </c>
      <c r="G214" t="s">
        <v>545</v>
      </c>
      <c r="H214" t="s">
        <v>372</v>
      </c>
      <c r="I214" t="s">
        <v>374</v>
      </c>
      <c r="J214" t="s">
        <v>370</v>
      </c>
      <c r="K214" t="s">
        <v>376</v>
      </c>
    </row>
    <row r="215" spans="1:11" x14ac:dyDescent="0.25">
      <c r="A215">
        <v>214</v>
      </c>
      <c r="B215" t="s">
        <v>593</v>
      </c>
      <c r="C215" t="s">
        <v>368</v>
      </c>
      <c r="D215" t="s">
        <v>373</v>
      </c>
      <c r="E215" t="s">
        <v>369</v>
      </c>
      <c r="F215" t="s">
        <v>387</v>
      </c>
      <c r="G215" t="s">
        <v>545</v>
      </c>
      <c r="H215" t="s">
        <v>372</v>
      </c>
      <c r="I215" t="s">
        <v>370</v>
      </c>
      <c r="J215" t="s">
        <v>375</v>
      </c>
      <c r="K215" t="s">
        <v>376</v>
      </c>
    </row>
    <row r="216" spans="1:11" x14ac:dyDescent="0.25">
      <c r="A216">
        <v>215</v>
      </c>
      <c r="B216" t="s">
        <v>594</v>
      </c>
      <c r="C216" t="s">
        <v>368</v>
      </c>
      <c r="D216" t="s">
        <v>369</v>
      </c>
      <c r="E216" t="s">
        <v>370</v>
      </c>
      <c r="F216" t="s">
        <v>387</v>
      </c>
      <c r="G216" t="s">
        <v>545</v>
      </c>
      <c r="H216" t="s">
        <v>371</v>
      </c>
      <c r="I216" t="s">
        <v>374</v>
      </c>
      <c r="J216" t="s">
        <v>375</v>
      </c>
      <c r="K216" t="s">
        <v>376</v>
      </c>
    </row>
    <row r="217" spans="1:11" x14ac:dyDescent="0.25">
      <c r="A217">
        <v>216</v>
      </c>
      <c r="B217" t="s">
        <v>595</v>
      </c>
      <c r="C217" t="s">
        <v>372</v>
      </c>
      <c r="D217" t="s">
        <v>369</v>
      </c>
      <c r="E217" t="s">
        <v>368</v>
      </c>
      <c r="F217" t="s">
        <v>387</v>
      </c>
      <c r="G217" t="s">
        <v>545</v>
      </c>
      <c r="H217" t="s">
        <v>371</v>
      </c>
      <c r="I217" t="s">
        <v>374</v>
      </c>
      <c r="J217" t="s">
        <v>375</v>
      </c>
      <c r="K217" t="s">
        <v>376</v>
      </c>
    </row>
    <row r="218" spans="1:11" x14ac:dyDescent="0.25">
      <c r="A218">
        <v>217</v>
      </c>
      <c r="B218" t="s">
        <v>596</v>
      </c>
      <c r="C218" t="s">
        <v>372</v>
      </c>
      <c r="D218" t="s">
        <v>368</v>
      </c>
      <c r="E218" t="s">
        <v>370</v>
      </c>
      <c r="F218" t="s">
        <v>387</v>
      </c>
      <c r="G218" t="s">
        <v>545</v>
      </c>
      <c r="H218" t="s">
        <v>371</v>
      </c>
      <c r="I218" t="s">
        <v>374</v>
      </c>
      <c r="J218" t="s">
        <v>375</v>
      </c>
      <c r="K218" t="s">
        <v>376</v>
      </c>
    </row>
    <row r="219" spans="1:11" x14ac:dyDescent="0.25">
      <c r="A219">
        <v>218</v>
      </c>
      <c r="B219" t="s">
        <v>597</v>
      </c>
      <c r="C219" t="s">
        <v>372</v>
      </c>
      <c r="D219" t="s">
        <v>369</v>
      </c>
      <c r="E219" t="s">
        <v>368</v>
      </c>
      <c r="F219" t="s">
        <v>387</v>
      </c>
      <c r="G219" t="s">
        <v>545</v>
      </c>
      <c r="H219" t="s">
        <v>371</v>
      </c>
      <c r="I219" t="s">
        <v>374</v>
      </c>
      <c r="J219" t="s">
        <v>370</v>
      </c>
      <c r="K219" t="s">
        <v>376</v>
      </c>
    </row>
    <row r="220" spans="1:11" x14ac:dyDescent="0.25">
      <c r="A220">
        <v>219</v>
      </c>
      <c r="B220" t="s">
        <v>598</v>
      </c>
      <c r="C220" t="s">
        <v>372</v>
      </c>
      <c r="D220" t="s">
        <v>369</v>
      </c>
      <c r="E220" t="s">
        <v>368</v>
      </c>
      <c r="F220" t="s">
        <v>387</v>
      </c>
      <c r="G220" t="s">
        <v>545</v>
      </c>
      <c r="H220" t="s">
        <v>371</v>
      </c>
      <c r="I220" t="s">
        <v>370</v>
      </c>
      <c r="J220" t="s">
        <v>375</v>
      </c>
      <c r="K220" t="s">
        <v>376</v>
      </c>
    </row>
    <row r="221" spans="1:11" x14ac:dyDescent="0.25">
      <c r="A221">
        <v>220</v>
      </c>
      <c r="B221" t="s">
        <v>599</v>
      </c>
      <c r="C221" t="s">
        <v>368</v>
      </c>
      <c r="D221" t="s">
        <v>373</v>
      </c>
      <c r="E221" t="s">
        <v>369</v>
      </c>
      <c r="F221" t="s">
        <v>387</v>
      </c>
      <c r="G221" t="s">
        <v>545</v>
      </c>
      <c r="H221" t="s">
        <v>371</v>
      </c>
      <c r="I221" t="s">
        <v>374</v>
      </c>
      <c r="J221" t="s">
        <v>375</v>
      </c>
      <c r="K221" t="s">
        <v>376</v>
      </c>
    </row>
    <row r="222" spans="1:11" x14ac:dyDescent="0.25">
      <c r="A222">
        <v>221</v>
      </c>
      <c r="B222" t="s">
        <v>600</v>
      </c>
      <c r="C222" t="s">
        <v>368</v>
      </c>
      <c r="D222" t="s">
        <v>373</v>
      </c>
      <c r="E222" t="s">
        <v>370</v>
      </c>
      <c r="F222" t="s">
        <v>387</v>
      </c>
      <c r="G222" t="s">
        <v>545</v>
      </c>
      <c r="H222" t="s">
        <v>371</v>
      </c>
      <c r="I222" t="s">
        <v>374</v>
      </c>
      <c r="J222" t="s">
        <v>375</v>
      </c>
      <c r="K222" t="s">
        <v>376</v>
      </c>
    </row>
    <row r="223" spans="1:11" x14ac:dyDescent="0.25">
      <c r="A223">
        <v>222</v>
      </c>
      <c r="B223" t="s">
        <v>601</v>
      </c>
      <c r="C223" t="s">
        <v>368</v>
      </c>
      <c r="D223" t="s">
        <v>373</v>
      </c>
      <c r="E223" t="s">
        <v>369</v>
      </c>
      <c r="F223" t="s">
        <v>387</v>
      </c>
      <c r="G223" t="s">
        <v>545</v>
      </c>
      <c r="H223" t="s">
        <v>371</v>
      </c>
      <c r="I223" t="s">
        <v>374</v>
      </c>
      <c r="J223" t="s">
        <v>370</v>
      </c>
      <c r="K223" t="s">
        <v>376</v>
      </c>
    </row>
    <row r="224" spans="1:11" x14ac:dyDescent="0.25">
      <c r="A224">
        <v>223</v>
      </c>
      <c r="B224" t="s">
        <v>602</v>
      </c>
      <c r="C224" t="s">
        <v>368</v>
      </c>
      <c r="D224" t="s">
        <v>373</v>
      </c>
      <c r="E224" t="s">
        <v>369</v>
      </c>
      <c r="F224" t="s">
        <v>387</v>
      </c>
      <c r="G224" t="s">
        <v>545</v>
      </c>
      <c r="H224" t="s">
        <v>371</v>
      </c>
      <c r="I224" t="s">
        <v>370</v>
      </c>
      <c r="J224" t="s">
        <v>375</v>
      </c>
      <c r="K224" t="s">
        <v>376</v>
      </c>
    </row>
    <row r="225" spans="1:11" x14ac:dyDescent="0.25">
      <c r="A225">
        <v>224</v>
      </c>
      <c r="B225" t="s">
        <v>603</v>
      </c>
      <c r="C225" t="s">
        <v>372</v>
      </c>
      <c r="D225" t="s">
        <v>373</v>
      </c>
      <c r="E225" t="s">
        <v>368</v>
      </c>
      <c r="F225" t="s">
        <v>387</v>
      </c>
      <c r="G225" t="s">
        <v>545</v>
      </c>
      <c r="H225" t="s">
        <v>371</v>
      </c>
      <c r="I225" t="s">
        <v>374</v>
      </c>
      <c r="J225" t="s">
        <v>375</v>
      </c>
      <c r="K225" t="s">
        <v>376</v>
      </c>
    </row>
    <row r="226" spans="1:11" x14ac:dyDescent="0.25">
      <c r="A226">
        <v>225</v>
      </c>
      <c r="B226" t="s">
        <v>604</v>
      </c>
      <c r="C226" t="s">
        <v>372</v>
      </c>
      <c r="D226" t="s">
        <v>373</v>
      </c>
      <c r="E226" t="s">
        <v>369</v>
      </c>
      <c r="F226" t="s">
        <v>387</v>
      </c>
      <c r="G226" t="s">
        <v>545</v>
      </c>
      <c r="H226" t="s">
        <v>371</v>
      </c>
      <c r="I226" t="s">
        <v>374</v>
      </c>
      <c r="J226" t="s">
        <v>368</v>
      </c>
      <c r="K226" t="s">
        <v>376</v>
      </c>
    </row>
    <row r="227" spans="1:11" x14ac:dyDescent="0.25">
      <c r="A227">
        <v>226</v>
      </c>
      <c r="B227" t="s">
        <v>605</v>
      </c>
      <c r="C227" t="s">
        <v>372</v>
      </c>
      <c r="D227" t="s">
        <v>373</v>
      </c>
      <c r="E227" t="s">
        <v>369</v>
      </c>
      <c r="F227" t="s">
        <v>387</v>
      </c>
      <c r="G227" t="s">
        <v>545</v>
      </c>
      <c r="H227" t="s">
        <v>371</v>
      </c>
      <c r="I227" t="s">
        <v>368</v>
      </c>
      <c r="J227" t="s">
        <v>375</v>
      </c>
      <c r="K227" t="s">
        <v>376</v>
      </c>
    </row>
    <row r="228" spans="1:11" x14ac:dyDescent="0.25">
      <c r="A228">
        <v>227</v>
      </c>
      <c r="B228" t="s">
        <v>606</v>
      </c>
      <c r="C228" t="s">
        <v>372</v>
      </c>
      <c r="D228" t="s">
        <v>373</v>
      </c>
      <c r="E228" t="s">
        <v>368</v>
      </c>
      <c r="F228" t="s">
        <v>387</v>
      </c>
      <c r="G228" t="s">
        <v>545</v>
      </c>
      <c r="H228" t="s">
        <v>371</v>
      </c>
      <c r="I228" t="s">
        <v>374</v>
      </c>
      <c r="J228" t="s">
        <v>370</v>
      </c>
      <c r="K228" t="s">
        <v>376</v>
      </c>
    </row>
    <row r="229" spans="1:11" x14ac:dyDescent="0.25">
      <c r="A229">
        <v>228</v>
      </c>
      <c r="B229" t="s">
        <v>607</v>
      </c>
      <c r="C229" t="s">
        <v>372</v>
      </c>
      <c r="D229" t="s">
        <v>373</v>
      </c>
      <c r="E229" t="s">
        <v>368</v>
      </c>
      <c r="F229" t="s">
        <v>387</v>
      </c>
      <c r="G229" t="s">
        <v>545</v>
      </c>
      <c r="H229" t="s">
        <v>371</v>
      </c>
      <c r="I229" t="s">
        <v>370</v>
      </c>
      <c r="J229" t="s">
        <v>375</v>
      </c>
      <c r="K229" t="s">
        <v>376</v>
      </c>
    </row>
    <row r="230" spans="1:11" x14ac:dyDescent="0.25">
      <c r="A230">
        <v>229</v>
      </c>
      <c r="B230" t="s">
        <v>608</v>
      </c>
      <c r="C230" t="s">
        <v>372</v>
      </c>
      <c r="D230" t="s">
        <v>373</v>
      </c>
      <c r="E230" t="s">
        <v>369</v>
      </c>
      <c r="F230" t="s">
        <v>387</v>
      </c>
      <c r="G230" t="s">
        <v>545</v>
      </c>
      <c r="H230" t="s">
        <v>371</v>
      </c>
      <c r="I230" t="s">
        <v>368</v>
      </c>
      <c r="J230" t="s">
        <v>370</v>
      </c>
      <c r="K230" t="s">
        <v>376</v>
      </c>
    </row>
    <row r="231" spans="1:11" x14ac:dyDescent="0.25">
      <c r="A231">
        <v>230</v>
      </c>
      <c r="B231" t="s">
        <v>609</v>
      </c>
      <c r="C231" t="s">
        <v>372</v>
      </c>
      <c r="D231" t="s">
        <v>369</v>
      </c>
      <c r="E231" t="s">
        <v>370</v>
      </c>
      <c r="F231" t="s">
        <v>387</v>
      </c>
      <c r="G231" t="s">
        <v>545</v>
      </c>
      <c r="H231" t="s">
        <v>378</v>
      </c>
      <c r="I231" t="s">
        <v>374</v>
      </c>
      <c r="J231" t="s">
        <v>375</v>
      </c>
      <c r="K231" t="s">
        <v>376</v>
      </c>
    </row>
    <row r="232" spans="1:11" x14ac:dyDescent="0.25">
      <c r="A232">
        <v>231</v>
      </c>
      <c r="B232" t="s">
        <v>610</v>
      </c>
      <c r="C232" t="s">
        <v>370</v>
      </c>
      <c r="D232" t="s">
        <v>373</v>
      </c>
      <c r="E232" t="s">
        <v>369</v>
      </c>
      <c r="F232" t="s">
        <v>387</v>
      </c>
      <c r="G232" t="s">
        <v>545</v>
      </c>
      <c r="H232" t="s">
        <v>378</v>
      </c>
      <c r="I232" t="s">
        <v>374</v>
      </c>
      <c r="J232" t="s">
        <v>375</v>
      </c>
      <c r="K232" t="s">
        <v>376</v>
      </c>
    </row>
    <row r="233" spans="1:11" x14ac:dyDescent="0.25">
      <c r="A233">
        <v>232</v>
      </c>
      <c r="B233" t="s">
        <v>611</v>
      </c>
      <c r="C233" t="s">
        <v>372</v>
      </c>
      <c r="D233" t="s">
        <v>373</v>
      </c>
      <c r="E233" t="s">
        <v>369</v>
      </c>
      <c r="F233" t="s">
        <v>387</v>
      </c>
      <c r="G233" t="s">
        <v>545</v>
      </c>
      <c r="H233" t="s">
        <v>378</v>
      </c>
      <c r="I233" t="s">
        <v>374</v>
      </c>
      <c r="J233" t="s">
        <v>375</v>
      </c>
      <c r="K233" t="s">
        <v>376</v>
      </c>
    </row>
    <row r="234" spans="1:11" x14ac:dyDescent="0.25">
      <c r="A234">
        <v>233</v>
      </c>
      <c r="B234" t="s">
        <v>612</v>
      </c>
      <c r="C234" t="s">
        <v>372</v>
      </c>
      <c r="D234" t="s">
        <v>373</v>
      </c>
      <c r="E234" t="s">
        <v>370</v>
      </c>
      <c r="F234" t="s">
        <v>387</v>
      </c>
      <c r="G234" t="s">
        <v>545</v>
      </c>
      <c r="H234" t="s">
        <v>378</v>
      </c>
      <c r="I234" t="s">
        <v>374</v>
      </c>
      <c r="J234" t="s">
        <v>375</v>
      </c>
      <c r="K234" t="s">
        <v>376</v>
      </c>
    </row>
    <row r="235" spans="1:11" x14ac:dyDescent="0.25">
      <c r="A235">
        <v>234</v>
      </c>
      <c r="B235" t="s">
        <v>613</v>
      </c>
      <c r="C235" t="s">
        <v>372</v>
      </c>
      <c r="D235" t="s">
        <v>373</v>
      </c>
      <c r="E235" t="s">
        <v>369</v>
      </c>
      <c r="F235" t="s">
        <v>387</v>
      </c>
      <c r="G235" t="s">
        <v>545</v>
      </c>
      <c r="H235" t="s">
        <v>378</v>
      </c>
      <c r="I235" t="s">
        <v>374</v>
      </c>
      <c r="J235" t="s">
        <v>370</v>
      </c>
      <c r="K235" t="s">
        <v>376</v>
      </c>
    </row>
    <row r="236" spans="1:11" x14ac:dyDescent="0.25">
      <c r="A236">
        <v>235</v>
      </c>
      <c r="B236" t="s">
        <v>614</v>
      </c>
      <c r="C236" t="s">
        <v>372</v>
      </c>
      <c r="D236" t="s">
        <v>373</v>
      </c>
      <c r="E236" t="s">
        <v>369</v>
      </c>
      <c r="F236" t="s">
        <v>387</v>
      </c>
      <c r="G236" t="s">
        <v>545</v>
      </c>
      <c r="H236" t="s">
        <v>378</v>
      </c>
      <c r="I236" t="s">
        <v>370</v>
      </c>
      <c r="J236" t="s">
        <v>375</v>
      </c>
      <c r="K236" t="s">
        <v>376</v>
      </c>
    </row>
    <row r="237" spans="1:11" x14ac:dyDescent="0.25">
      <c r="A237">
        <v>236</v>
      </c>
      <c r="B237" t="s">
        <v>615</v>
      </c>
      <c r="C237" t="s">
        <v>387</v>
      </c>
      <c r="D237" t="s">
        <v>369</v>
      </c>
      <c r="E237" t="s">
        <v>370</v>
      </c>
      <c r="F237" t="s">
        <v>378</v>
      </c>
      <c r="G237" t="s">
        <v>545</v>
      </c>
      <c r="H237" t="s">
        <v>371</v>
      </c>
      <c r="I237" t="s">
        <v>374</v>
      </c>
      <c r="J237" t="s">
        <v>375</v>
      </c>
      <c r="K237" t="s">
        <v>376</v>
      </c>
    </row>
    <row r="238" spans="1:11" x14ac:dyDescent="0.25">
      <c r="A238">
        <v>237</v>
      </c>
      <c r="B238" t="s">
        <v>616</v>
      </c>
      <c r="C238" t="s">
        <v>372</v>
      </c>
      <c r="D238" t="s">
        <v>369</v>
      </c>
      <c r="E238" t="s">
        <v>371</v>
      </c>
      <c r="F238" t="s">
        <v>387</v>
      </c>
      <c r="G238" t="s">
        <v>545</v>
      </c>
      <c r="H238" t="s">
        <v>378</v>
      </c>
      <c r="I238" t="s">
        <v>374</v>
      </c>
      <c r="J238" t="s">
        <v>375</v>
      </c>
      <c r="K238" t="s">
        <v>376</v>
      </c>
    </row>
    <row r="239" spans="1:11" x14ac:dyDescent="0.25">
      <c r="A239">
        <v>238</v>
      </c>
      <c r="B239" t="s">
        <v>617</v>
      </c>
      <c r="C239" t="s">
        <v>372</v>
      </c>
      <c r="D239" t="s">
        <v>371</v>
      </c>
      <c r="E239" t="s">
        <v>370</v>
      </c>
      <c r="F239" t="s">
        <v>387</v>
      </c>
      <c r="G239" t="s">
        <v>545</v>
      </c>
      <c r="H239" t="s">
        <v>378</v>
      </c>
      <c r="I239" t="s">
        <v>374</v>
      </c>
      <c r="J239" t="s">
        <v>375</v>
      </c>
      <c r="K239" t="s">
        <v>376</v>
      </c>
    </row>
    <row r="240" spans="1:11" x14ac:dyDescent="0.25">
      <c r="A240">
        <v>239</v>
      </c>
      <c r="B240" t="s">
        <v>618</v>
      </c>
      <c r="C240" t="s">
        <v>372</v>
      </c>
      <c r="D240" t="s">
        <v>369</v>
      </c>
      <c r="E240" t="s">
        <v>371</v>
      </c>
      <c r="F240" t="s">
        <v>387</v>
      </c>
      <c r="G240" t="s">
        <v>545</v>
      </c>
      <c r="H240" t="s">
        <v>378</v>
      </c>
      <c r="I240" t="s">
        <v>374</v>
      </c>
      <c r="J240" t="s">
        <v>370</v>
      </c>
      <c r="K240" t="s">
        <v>376</v>
      </c>
    </row>
    <row r="241" spans="1:11" x14ac:dyDescent="0.25">
      <c r="A241">
        <v>240</v>
      </c>
      <c r="B241" t="s">
        <v>619</v>
      </c>
      <c r="C241" t="s">
        <v>372</v>
      </c>
      <c r="D241" t="s">
        <v>369</v>
      </c>
      <c r="E241" t="s">
        <v>371</v>
      </c>
      <c r="F241" t="s">
        <v>387</v>
      </c>
      <c r="G241" t="s">
        <v>545</v>
      </c>
      <c r="H241" t="s">
        <v>378</v>
      </c>
      <c r="I241" t="s">
        <v>370</v>
      </c>
      <c r="J241" t="s">
        <v>375</v>
      </c>
      <c r="K241" t="s">
        <v>376</v>
      </c>
    </row>
    <row r="242" spans="1:11" x14ac:dyDescent="0.25">
      <c r="A242">
        <v>241</v>
      </c>
      <c r="B242" t="s">
        <v>620</v>
      </c>
      <c r="C242" t="s">
        <v>387</v>
      </c>
      <c r="D242" t="s">
        <v>373</v>
      </c>
      <c r="E242" t="s">
        <v>369</v>
      </c>
      <c r="F242" t="s">
        <v>378</v>
      </c>
      <c r="G242" t="s">
        <v>545</v>
      </c>
      <c r="H242" t="s">
        <v>371</v>
      </c>
      <c r="I242" t="s">
        <v>374</v>
      </c>
      <c r="J242" t="s">
        <v>375</v>
      </c>
      <c r="K242" t="s">
        <v>376</v>
      </c>
    </row>
    <row r="243" spans="1:11" x14ac:dyDescent="0.25">
      <c r="A243">
        <v>242</v>
      </c>
      <c r="B243" t="s">
        <v>621</v>
      </c>
      <c r="C243" t="s">
        <v>387</v>
      </c>
      <c r="D243" t="s">
        <v>373</v>
      </c>
      <c r="E243" t="s">
        <v>370</v>
      </c>
      <c r="F243" t="s">
        <v>378</v>
      </c>
      <c r="G243" t="s">
        <v>545</v>
      </c>
      <c r="H243" t="s">
        <v>371</v>
      </c>
      <c r="I243" t="s">
        <v>374</v>
      </c>
      <c r="J243" t="s">
        <v>375</v>
      </c>
      <c r="K243" t="s">
        <v>376</v>
      </c>
    </row>
    <row r="244" spans="1:11" x14ac:dyDescent="0.25">
      <c r="A244">
        <v>243</v>
      </c>
      <c r="B244" t="s">
        <v>622</v>
      </c>
      <c r="C244" t="s">
        <v>387</v>
      </c>
      <c r="D244" t="s">
        <v>373</v>
      </c>
      <c r="E244" t="s">
        <v>369</v>
      </c>
      <c r="F244" t="s">
        <v>378</v>
      </c>
      <c r="G244" t="s">
        <v>545</v>
      </c>
      <c r="H244" t="s">
        <v>371</v>
      </c>
      <c r="I244" t="s">
        <v>374</v>
      </c>
      <c r="J244" t="s">
        <v>370</v>
      </c>
      <c r="K244" t="s">
        <v>376</v>
      </c>
    </row>
    <row r="245" spans="1:11" x14ac:dyDescent="0.25">
      <c r="A245">
        <v>244</v>
      </c>
      <c r="B245" t="s">
        <v>623</v>
      </c>
      <c r="C245" t="s">
        <v>387</v>
      </c>
      <c r="D245" t="s">
        <v>373</v>
      </c>
      <c r="E245" t="s">
        <v>369</v>
      </c>
      <c r="F245" t="s">
        <v>378</v>
      </c>
      <c r="G245" t="s">
        <v>545</v>
      </c>
      <c r="H245" t="s">
        <v>371</v>
      </c>
      <c r="I245" t="s">
        <v>370</v>
      </c>
      <c r="J245" t="s">
        <v>375</v>
      </c>
      <c r="K245" t="s">
        <v>376</v>
      </c>
    </row>
    <row r="246" spans="1:11" x14ac:dyDescent="0.25">
      <c r="A246">
        <v>245</v>
      </c>
      <c r="B246" t="s">
        <v>624</v>
      </c>
      <c r="C246" t="s">
        <v>372</v>
      </c>
      <c r="D246" t="s">
        <v>373</v>
      </c>
      <c r="E246" t="s">
        <v>371</v>
      </c>
      <c r="F246" t="s">
        <v>387</v>
      </c>
      <c r="G246" t="s">
        <v>545</v>
      </c>
      <c r="H246" t="s">
        <v>378</v>
      </c>
      <c r="I246" t="s">
        <v>374</v>
      </c>
      <c r="J246" t="s">
        <v>375</v>
      </c>
      <c r="K246" t="s">
        <v>376</v>
      </c>
    </row>
    <row r="247" spans="1:11" x14ac:dyDescent="0.25">
      <c r="A247">
        <v>246</v>
      </c>
      <c r="B247" t="s">
        <v>625</v>
      </c>
      <c r="C247" t="s">
        <v>387</v>
      </c>
      <c r="D247" t="s">
        <v>373</v>
      </c>
      <c r="E247" t="s">
        <v>369</v>
      </c>
      <c r="F247" t="s">
        <v>378</v>
      </c>
      <c r="G247" t="s">
        <v>545</v>
      </c>
      <c r="H247" t="s">
        <v>371</v>
      </c>
      <c r="I247" t="s">
        <v>374</v>
      </c>
      <c r="J247" t="s">
        <v>372</v>
      </c>
      <c r="K247" t="s">
        <v>376</v>
      </c>
    </row>
    <row r="248" spans="1:11" x14ac:dyDescent="0.25">
      <c r="A248">
        <v>247</v>
      </c>
      <c r="B248" t="s">
        <v>626</v>
      </c>
      <c r="C248" t="s">
        <v>372</v>
      </c>
      <c r="D248" t="s">
        <v>373</v>
      </c>
      <c r="E248" t="s">
        <v>369</v>
      </c>
      <c r="F248" t="s">
        <v>387</v>
      </c>
      <c r="G248" t="s">
        <v>545</v>
      </c>
      <c r="H248" t="s">
        <v>371</v>
      </c>
      <c r="I248" t="s">
        <v>378</v>
      </c>
      <c r="J248" t="s">
        <v>375</v>
      </c>
      <c r="K248" t="s">
        <v>376</v>
      </c>
    </row>
    <row r="249" spans="1:11" x14ac:dyDescent="0.25">
      <c r="A249">
        <v>248</v>
      </c>
      <c r="B249" t="s">
        <v>627</v>
      </c>
      <c r="C249" t="s">
        <v>372</v>
      </c>
      <c r="D249" t="s">
        <v>373</v>
      </c>
      <c r="E249" t="s">
        <v>371</v>
      </c>
      <c r="F249" t="s">
        <v>387</v>
      </c>
      <c r="G249" t="s">
        <v>545</v>
      </c>
      <c r="H249" t="s">
        <v>378</v>
      </c>
      <c r="I249" t="s">
        <v>374</v>
      </c>
      <c r="J249" t="s">
        <v>370</v>
      </c>
      <c r="K249" t="s">
        <v>376</v>
      </c>
    </row>
    <row r="250" spans="1:11" x14ac:dyDescent="0.25">
      <c r="A250">
        <v>249</v>
      </c>
      <c r="B250" t="s">
        <v>628</v>
      </c>
      <c r="C250" t="s">
        <v>372</v>
      </c>
      <c r="D250" t="s">
        <v>373</v>
      </c>
      <c r="E250" t="s">
        <v>371</v>
      </c>
      <c r="F250" t="s">
        <v>387</v>
      </c>
      <c r="G250" t="s">
        <v>545</v>
      </c>
      <c r="H250" t="s">
        <v>378</v>
      </c>
      <c r="I250" t="s">
        <v>370</v>
      </c>
      <c r="J250" t="s">
        <v>375</v>
      </c>
      <c r="K250" t="s">
        <v>376</v>
      </c>
    </row>
    <row r="251" spans="1:11" x14ac:dyDescent="0.25">
      <c r="A251">
        <v>250</v>
      </c>
      <c r="B251" t="s">
        <v>629</v>
      </c>
      <c r="C251" t="s">
        <v>372</v>
      </c>
      <c r="D251" t="s">
        <v>373</v>
      </c>
      <c r="E251" t="s">
        <v>369</v>
      </c>
      <c r="F251" t="s">
        <v>387</v>
      </c>
      <c r="G251" t="s">
        <v>545</v>
      </c>
      <c r="H251" t="s">
        <v>371</v>
      </c>
      <c r="I251" t="s">
        <v>378</v>
      </c>
      <c r="J251" t="s">
        <v>370</v>
      </c>
      <c r="K251" t="s">
        <v>376</v>
      </c>
    </row>
    <row r="252" spans="1:11" x14ac:dyDescent="0.25">
      <c r="A252">
        <v>251</v>
      </c>
      <c r="B252" t="s">
        <v>630</v>
      </c>
      <c r="C252" t="s">
        <v>368</v>
      </c>
      <c r="D252" t="s">
        <v>369</v>
      </c>
      <c r="E252" t="s">
        <v>370</v>
      </c>
      <c r="F252" t="s">
        <v>387</v>
      </c>
      <c r="G252" t="s">
        <v>545</v>
      </c>
      <c r="H252" t="s">
        <v>378</v>
      </c>
      <c r="I252" t="s">
        <v>374</v>
      </c>
      <c r="J252" t="s">
        <v>375</v>
      </c>
      <c r="K252" t="s">
        <v>376</v>
      </c>
    </row>
    <row r="253" spans="1:11" x14ac:dyDescent="0.25">
      <c r="A253">
        <v>252</v>
      </c>
      <c r="B253" t="s">
        <v>631</v>
      </c>
      <c r="C253" t="s">
        <v>372</v>
      </c>
      <c r="D253" t="s">
        <v>369</v>
      </c>
      <c r="E253" t="s">
        <v>368</v>
      </c>
      <c r="F253" t="s">
        <v>387</v>
      </c>
      <c r="G253" t="s">
        <v>545</v>
      </c>
      <c r="H253" t="s">
        <v>378</v>
      </c>
      <c r="I253" t="s">
        <v>374</v>
      </c>
      <c r="J253" t="s">
        <v>375</v>
      </c>
      <c r="K253" t="s">
        <v>376</v>
      </c>
    </row>
    <row r="254" spans="1:11" x14ac:dyDescent="0.25">
      <c r="A254">
        <v>253</v>
      </c>
      <c r="B254" t="s">
        <v>632</v>
      </c>
      <c r="C254" t="s">
        <v>372</v>
      </c>
      <c r="D254" t="s">
        <v>368</v>
      </c>
      <c r="E254" t="s">
        <v>370</v>
      </c>
      <c r="F254" t="s">
        <v>387</v>
      </c>
      <c r="G254" t="s">
        <v>545</v>
      </c>
      <c r="H254" t="s">
        <v>378</v>
      </c>
      <c r="I254" t="s">
        <v>374</v>
      </c>
      <c r="J254" t="s">
        <v>375</v>
      </c>
      <c r="K254" t="s">
        <v>376</v>
      </c>
    </row>
    <row r="255" spans="1:11" x14ac:dyDescent="0.25">
      <c r="A255">
        <v>254</v>
      </c>
      <c r="B255" t="s">
        <v>633</v>
      </c>
      <c r="C255" t="s">
        <v>372</v>
      </c>
      <c r="D255" t="s">
        <v>369</v>
      </c>
      <c r="E255" t="s">
        <v>368</v>
      </c>
      <c r="F255" t="s">
        <v>387</v>
      </c>
      <c r="G255" t="s">
        <v>545</v>
      </c>
      <c r="H255" t="s">
        <v>378</v>
      </c>
      <c r="I255" t="s">
        <v>374</v>
      </c>
      <c r="J255" t="s">
        <v>370</v>
      </c>
      <c r="K255" t="s">
        <v>376</v>
      </c>
    </row>
    <row r="256" spans="1:11" x14ac:dyDescent="0.25">
      <c r="A256">
        <v>255</v>
      </c>
      <c r="B256" t="s">
        <v>634</v>
      </c>
      <c r="C256" t="s">
        <v>372</v>
      </c>
      <c r="D256" t="s">
        <v>369</v>
      </c>
      <c r="E256" t="s">
        <v>368</v>
      </c>
      <c r="F256" t="s">
        <v>387</v>
      </c>
      <c r="G256" t="s">
        <v>545</v>
      </c>
      <c r="H256" t="s">
        <v>378</v>
      </c>
      <c r="I256" t="s">
        <v>370</v>
      </c>
      <c r="J256" t="s">
        <v>375</v>
      </c>
      <c r="K256" t="s">
        <v>376</v>
      </c>
    </row>
    <row r="257" spans="1:11" x14ac:dyDescent="0.25">
      <c r="A257">
        <v>256</v>
      </c>
      <c r="B257" t="s">
        <v>635</v>
      </c>
      <c r="C257" t="s">
        <v>368</v>
      </c>
      <c r="D257" t="s">
        <v>373</v>
      </c>
      <c r="E257" t="s">
        <v>369</v>
      </c>
      <c r="F257" t="s">
        <v>387</v>
      </c>
      <c r="G257" t="s">
        <v>545</v>
      </c>
      <c r="H257" t="s">
        <v>378</v>
      </c>
      <c r="I257" t="s">
        <v>374</v>
      </c>
      <c r="J257" t="s">
        <v>375</v>
      </c>
      <c r="K257" t="s">
        <v>376</v>
      </c>
    </row>
    <row r="258" spans="1:11" x14ac:dyDescent="0.25">
      <c r="A258">
        <v>257</v>
      </c>
      <c r="B258" t="s">
        <v>636</v>
      </c>
      <c r="C258" t="s">
        <v>368</v>
      </c>
      <c r="D258" t="s">
        <v>373</v>
      </c>
      <c r="E258" t="s">
        <v>370</v>
      </c>
      <c r="F258" t="s">
        <v>387</v>
      </c>
      <c r="G258" t="s">
        <v>545</v>
      </c>
      <c r="H258" t="s">
        <v>378</v>
      </c>
      <c r="I258" t="s">
        <v>374</v>
      </c>
      <c r="J258" t="s">
        <v>375</v>
      </c>
      <c r="K258" t="s">
        <v>376</v>
      </c>
    </row>
    <row r="259" spans="1:11" x14ac:dyDescent="0.25">
      <c r="A259">
        <v>258</v>
      </c>
      <c r="B259" t="s">
        <v>637</v>
      </c>
      <c r="C259" t="s">
        <v>368</v>
      </c>
      <c r="D259" t="s">
        <v>373</v>
      </c>
      <c r="E259" t="s">
        <v>369</v>
      </c>
      <c r="F259" t="s">
        <v>387</v>
      </c>
      <c r="G259" t="s">
        <v>545</v>
      </c>
      <c r="H259" t="s">
        <v>378</v>
      </c>
      <c r="I259" t="s">
        <v>374</v>
      </c>
      <c r="J259" t="s">
        <v>370</v>
      </c>
      <c r="K259" t="s">
        <v>376</v>
      </c>
    </row>
    <row r="260" spans="1:11" x14ac:dyDescent="0.25">
      <c r="A260">
        <v>259</v>
      </c>
      <c r="B260" t="s">
        <v>638</v>
      </c>
      <c r="C260" t="s">
        <v>368</v>
      </c>
      <c r="D260" t="s">
        <v>373</v>
      </c>
      <c r="E260" t="s">
        <v>369</v>
      </c>
      <c r="F260" t="s">
        <v>387</v>
      </c>
      <c r="G260" t="s">
        <v>545</v>
      </c>
      <c r="H260" t="s">
        <v>378</v>
      </c>
      <c r="I260" t="s">
        <v>370</v>
      </c>
      <c r="J260" t="s">
        <v>375</v>
      </c>
      <c r="K260" t="s">
        <v>376</v>
      </c>
    </row>
    <row r="261" spans="1:11" x14ac:dyDescent="0.25">
      <c r="A261">
        <v>260</v>
      </c>
      <c r="B261" t="s">
        <v>639</v>
      </c>
      <c r="C261" t="s">
        <v>372</v>
      </c>
      <c r="D261" t="s">
        <v>373</v>
      </c>
      <c r="E261" t="s">
        <v>368</v>
      </c>
      <c r="F261" t="s">
        <v>387</v>
      </c>
      <c r="G261" t="s">
        <v>545</v>
      </c>
      <c r="H261" t="s">
        <v>378</v>
      </c>
      <c r="I261" t="s">
        <v>374</v>
      </c>
      <c r="J261" t="s">
        <v>375</v>
      </c>
      <c r="K261" t="s">
        <v>376</v>
      </c>
    </row>
    <row r="262" spans="1:11" x14ac:dyDescent="0.25">
      <c r="A262">
        <v>261</v>
      </c>
      <c r="B262" t="s">
        <v>640</v>
      </c>
      <c r="C262" t="s">
        <v>372</v>
      </c>
      <c r="D262" t="s">
        <v>373</v>
      </c>
      <c r="E262" t="s">
        <v>369</v>
      </c>
      <c r="F262" t="s">
        <v>387</v>
      </c>
      <c r="G262" t="s">
        <v>545</v>
      </c>
      <c r="H262" t="s">
        <v>378</v>
      </c>
      <c r="I262" t="s">
        <v>374</v>
      </c>
      <c r="J262" t="s">
        <v>368</v>
      </c>
      <c r="K262" t="s">
        <v>376</v>
      </c>
    </row>
    <row r="263" spans="1:11" x14ac:dyDescent="0.25">
      <c r="A263">
        <v>262</v>
      </c>
      <c r="B263" t="s">
        <v>641</v>
      </c>
      <c r="C263" t="s">
        <v>372</v>
      </c>
      <c r="D263" t="s">
        <v>373</v>
      </c>
      <c r="E263" t="s">
        <v>369</v>
      </c>
      <c r="F263" t="s">
        <v>387</v>
      </c>
      <c r="G263" t="s">
        <v>545</v>
      </c>
      <c r="H263" t="s">
        <v>378</v>
      </c>
      <c r="I263" t="s">
        <v>368</v>
      </c>
      <c r="J263" t="s">
        <v>375</v>
      </c>
      <c r="K263" t="s">
        <v>376</v>
      </c>
    </row>
    <row r="264" spans="1:11" x14ac:dyDescent="0.25">
      <c r="A264">
        <v>263</v>
      </c>
      <c r="B264" t="s">
        <v>642</v>
      </c>
      <c r="C264" t="s">
        <v>372</v>
      </c>
      <c r="D264" t="s">
        <v>373</v>
      </c>
      <c r="E264" t="s">
        <v>368</v>
      </c>
      <c r="F264" t="s">
        <v>387</v>
      </c>
      <c r="G264" t="s">
        <v>545</v>
      </c>
      <c r="H264" t="s">
        <v>378</v>
      </c>
      <c r="I264" t="s">
        <v>374</v>
      </c>
      <c r="J264" t="s">
        <v>370</v>
      </c>
      <c r="K264" t="s">
        <v>376</v>
      </c>
    </row>
    <row r="265" spans="1:11" x14ac:dyDescent="0.25">
      <c r="A265">
        <v>264</v>
      </c>
      <c r="B265" t="s">
        <v>643</v>
      </c>
      <c r="C265" t="s">
        <v>372</v>
      </c>
      <c r="D265" t="s">
        <v>373</v>
      </c>
      <c r="E265" t="s">
        <v>368</v>
      </c>
      <c r="F265" t="s">
        <v>387</v>
      </c>
      <c r="G265" t="s">
        <v>545</v>
      </c>
      <c r="H265" t="s">
        <v>378</v>
      </c>
      <c r="I265" t="s">
        <v>370</v>
      </c>
      <c r="J265" t="s">
        <v>375</v>
      </c>
      <c r="K265" t="s">
        <v>376</v>
      </c>
    </row>
    <row r="266" spans="1:11" x14ac:dyDescent="0.25">
      <c r="A266">
        <v>265</v>
      </c>
      <c r="B266" t="s">
        <v>644</v>
      </c>
      <c r="C266" t="s">
        <v>372</v>
      </c>
      <c r="D266" t="s">
        <v>373</v>
      </c>
      <c r="E266" t="s">
        <v>369</v>
      </c>
      <c r="F266" t="s">
        <v>387</v>
      </c>
      <c r="G266" t="s">
        <v>545</v>
      </c>
      <c r="H266" t="s">
        <v>378</v>
      </c>
      <c r="I266" t="s">
        <v>368</v>
      </c>
      <c r="J266" t="s">
        <v>370</v>
      </c>
      <c r="K266" t="s">
        <v>376</v>
      </c>
    </row>
    <row r="267" spans="1:11" x14ac:dyDescent="0.25">
      <c r="A267">
        <v>266</v>
      </c>
      <c r="B267" t="s">
        <v>645</v>
      </c>
      <c r="C267" t="s">
        <v>387</v>
      </c>
      <c r="D267" t="s">
        <v>369</v>
      </c>
      <c r="E267" t="s">
        <v>368</v>
      </c>
      <c r="F267" t="s">
        <v>378</v>
      </c>
      <c r="G267" t="s">
        <v>545</v>
      </c>
      <c r="H267" t="s">
        <v>371</v>
      </c>
      <c r="I267" t="s">
        <v>374</v>
      </c>
      <c r="J267" t="s">
        <v>375</v>
      </c>
      <c r="K267" t="s">
        <v>376</v>
      </c>
    </row>
    <row r="268" spans="1:11" x14ac:dyDescent="0.25">
      <c r="A268">
        <v>267</v>
      </c>
      <c r="B268" t="s">
        <v>646</v>
      </c>
      <c r="C268" t="s">
        <v>387</v>
      </c>
      <c r="D268" t="s">
        <v>368</v>
      </c>
      <c r="E268" t="s">
        <v>370</v>
      </c>
      <c r="F268" t="s">
        <v>378</v>
      </c>
      <c r="G268" t="s">
        <v>545</v>
      </c>
      <c r="H268" t="s">
        <v>371</v>
      </c>
      <c r="I268" t="s">
        <v>374</v>
      </c>
      <c r="J268" t="s">
        <v>375</v>
      </c>
      <c r="K268" t="s">
        <v>376</v>
      </c>
    </row>
    <row r="269" spans="1:11" x14ac:dyDescent="0.25">
      <c r="A269">
        <v>268</v>
      </c>
      <c r="B269" t="s">
        <v>647</v>
      </c>
      <c r="C269" t="s">
        <v>387</v>
      </c>
      <c r="D269" t="s">
        <v>369</v>
      </c>
      <c r="E269" t="s">
        <v>368</v>
      </c>
      <c r="F269" t="s">
        <v>378</v>
      </c>
      <c r="G269" t="s">
        <v>545</v>
      </c>
      <c r="H269" t="s">
        <v>371</v>
      </c>
      <c r="I269" t="s">
        <v>374</v>
      </c>
      <c r="J269" t="s">
        <v>370</v>
      </c>
      <c r="K269" t="s">
        <v>376</v>
      </c>
    </row>
    <row r="270" spans="1:11" x14ac:dyDescent="0.25">
      <c r="A270">
        <v>269</v>
      </c>
      <c r="B270" t="s">
        <v>648</v>
      </c>
      <c r="C270" t="s">
        <v>387</v>
      </c>
      <c r="D270" t="s">
        <v>369</v>
      </c>
      <c r="E270" t="s">
        <v>368</v>
      </c>
      <c r="F270" t="s">
        <v>378</v>
      </c>
      <c r="G270" t="s">
        <v>545</v>
      </c>
      <c r="H270" t="s">
        <v>371</v>
      </c>
      <c r="I270" t="s">
        <v>370</v>
      </c>
      <c r="J270" t="s">
        <v>375</v>
      </c>
      <c r="K270" t="s">
        <v>376</v>
      </c>
    </row>
    <row r="271" spans="1:11" x14ac:dyDescent="0.25">
      <c r="A271">
        <v>270</v>
      </c>
      <c r="B271" t="s">
        <v>649</v>
      </c>
      <c r="C271" t="s">
        <v>372</v>
      </c>
      <c r="D271" t="s">
        <v>368</v>
      </c>
      <c r="E271" t="s">
        <v>371</v>
      </c>
      <c r="F271" t="s">
        <v>387</v>
      </c>
      <c r="G271" t="s">
        <v>545</v>
      </c>
      <c r="H271" t="s">
        <v>378</v>
      </c>
      <c r="I271" t="s">
        <v>374</v>
      </c>
      <c r="J271" t="s">
        <v>375</v>
      </c>
      <c r="K271" t="s">
        <v>376</v>
      </c>
    </row>
    <row r="272" spans="1:11" x14ac:dyDescent="0.25">
      <c r="A272">
        <v>271</v>
      </c>
      <c r="B272" t="s">
        <v>650</v>
      </c>
      <c r="C272" t="s">
        <v>372</v>
      </c>
      <c r="D272" t="s">
        <v>369</v>
      </c>
      <c r="E272" t="s">
        <v>371</v>
      </c>
      <c r="F272" t="s">
        <v>387</v>
      </c>
      <c r="G272" t="s">
        <v>545</v>
      </c>
      <c r="H272" t="s">
        <v>378</v>
      </c>
      <c r="I272" t="s">
        <v>374</v>
      </c>
      <c r="J272" t="s">
        <v>368</v>
      </c>
      <c r="K272" t="s">
        <v>376</v>
      </c>
    </row>
    <row r="273" spans="1:11" x14ac:dyDescent="0.25">
      <c r="A273">
        <v>272</v>
      </c>
      <c r="B273" t="s">
        <v>651</v>
      </c>
      <c r="C273" t="s">
        <v>372</v>
      </c>
      <c r="D273" t="s">
        <v>369</v>
      </c>
      <c r="E273" t="s">
        <v>368</v>
      </c>
      <c r="F273" t="s">
        <v>387</v>
      </c>
      <c r="G273" t="s">
        <v>545</v>
      </c>
      <c r="H273" t="s">
        <v>371</v>
      </c>
      <c r="I273" t="s">
        <v>378</v>
      </c>
      <c r="J273" t="s">
        <v>375</v>
      </c>
      <c r="K273" t="s">
        <v>376</v>
      </c>
    </row>
    <row r="274" spans="1:11" x14ac:dyDescent="0.25">
      <c r="A274">
        <v>273</v>
      </c>
      <c r="B274" t="s">
        <v>652</v>
      </c>
      <c r="C274" t="s">
        <v>372</v>
      </c>
      <c r="D274" t="s">
        <v>368</v>
      </c>
      <c r="E274" t="s">
        <v>371</v>
      </c>
      <c r="F274" t="s">
        <v>387</v>
      </c>
      <c r="G274" t="s">
        <v>545</v>
      </c>
      <c r="H274" t="s">
        <v>378</v>
      </c>
      <c r="I274" t="s">
        <v>374</v>
      </c>
      <c r="J274" t="s">
        <v>370</v>
      </c>
      <c r="K274" t="s">
        <v>376</v>
      </c>
    </row>
    <row r="275" spans="1:11" x14ac:dyDescent="0.25">
      <c r="A275">
        <v>274</v>
      </c>
      <c r="B275" t="s">
        <v>653</v>
      </c>
      <c r="C275" t="s">
        <v>372</v>
      </c>
      <c r="D275" t="s">
        <v>368</v>
      </c>
      <c r="E275" t="s">
        <v>371</v>
      </c>
      <c r="F275" t="s">
        <v>387</v>
      </c>
      <c r="G275" t="s">
        <v>545</v>
      </c>
      <c r="H275" t="s">
        <v>378</v>
      </c>
      <c r="I275" t="s">
        <v>370</v>
      </c>
      <c r="J275" t="s">
        <v>375</v>
      </c>
      <c r="K275" t="s">
        <v>376</v>
      </c>
    </row>
    <row r="276" spans="1:11" x14ac:dyDescent="0.25">
      <c r="A276">
        <v>275</v>
      </c>
      <c r="B276" t="s">
        <v>654</v>
      </c>
      <c r="C276" t="s">
        <v>372</v>
      </c>
      <c r="D276" t="s">
        <v>369</v>
      </c>
      <c r="E276" t="s">
        <v>368</v>
      </c>
      <c r="F276" t="s">
        <v>387</v>
      </c>
      <c r="G276" t="s">
        <v>545</v>
      </c>
      <c r="H276" t="s">
        <v>371</v>
      </c>
      <c r="I276" t="s">
        <v>378</v>
      </c>
      <c r="J276" t="s">
        <v>370</v>
      </c>
      <c r="K276" t="s">
        <v>376</v>
      </c>
    </row>
    <row r="277" spans="1:11" x14ac:dyDescent="0.25">
      <c r="A277">
        <v>276</v>
      </c>
      <c r="B277" t="s">
        <v>655</v>
      </c>
      <c r="C277" t="s">
        <v>387</v>
      </c>
      <c r="D277" t="s">
        <v>373</v>
      </c>
      <c r="E277" t="s">
        <v>368</v>
      </c>
      <c r="F277" t="s">
        <v>378</v>
      </c>
      <c r="G277" t="s">
        <v>545</v>
      </c>
      <c r="H277" t="s">
        <v>371</v>
      </c>
      <c r="I277" t="s">
        <v>374</v>
      </c>
      <c r="J277" t="s">
        <v>375</v>
      </c>
      <c r="K277" t="s">
        <v>376</v>
      </c>
    </row>
    <row r="278" spans="1:11" x14ac:dyDescent="0.25">
      <c r="A278">
        <v>277</v>
      </c>
      <c r="B278" t="s">
        <v>656</v>
      </c>
      <c r="C278" t="s">
        <v>387</v>
      </c>
      <c r="D278" t="s">
        <v>373</v>
      </c>
      <c r="E278" t="s">
        <v>369</v>
      </c>
      <c r="F278" t="s">
        <v>378</v>
      </c>
      <c r="G278" t="s">
        <v>545</v>
      </c>
      <c r="H278" t="s">
        <v>371</v>
      </c>
      <c r="I278" t="s">
        <v>374</v>
      </c>
      <c r="J278" t="s">
        <v>368</v>
      </c>
      <c r="K278" t="s">
        <v>376</v>
      </c>
    </row>
    <row r="279" spans="1:11" x14ac:dyDescent="0.25">
      <c r="A279">
        <v>278</v>
      </c>
      <c r="B279" t="s">
        <v>657</v>
      </c>
      <c r="C279" t="s">
        <v>387</v>
      </c>
      <c r="D279" t="s">
        <v>373</v>
      </c>
      <c r="E279" t="s">
        <v>369</v>
      </c>
      <c r="F279" t="s">
        <v>378</v>
      </c>
      <c r="G279" t="s">
        <v>545</v>
      </c>
      <c r="H279" t="s">
        <v>371</v>
      </c>
      <c r="I279" t="s">
        <v>368</v>
      </c>
      <c r="J279" t="s">
        <v>375</v>
      </c>
      <c r="K279" t="s">
        <v>376</v>
      </c>
    </row>
    <row r="280" spans="1:11" x14ac:dyDescent="0.25">
      <c r="A280">
        <v>279</v>
      </c>
      <c r="B280" t="s">
        <v>658</v>
      </c>
      <c r="C280" t="s">
        <v>387</v>
      </c>
      <c r="D280" t="s">
        <v>373</v>
      </c>
      <c r="E280" t="s">
        <v>368</v>
      </c>
      <c r="F280" t="s">
        <v>378</v>
      </c>
      <c r="G280" t="s">
        <v>545</v>
      </c>
      <c r="H280" t="s">
        <v>371</v>
      </c>
      <c r="I280" t="s">
        <v>374</v>
      </c>
      <c r="J280" t="s">
        <v>370</v>
      </c>
      <c r="K280" t="s">
        <v>376</v>
      </c>
    </row>
    <row r="281" spans="1:11" x14ac:dyDescent="0.25">
      <c r="A281">
        <v>280</v>
      </c>
      <c r="B281" t="s">
        <v>659</v>
      </c>
      <c r="C281" t="s">
        <v>387</v>
      </c>
      <c r="D281" t="s">
        <v>373</v>
      </c>
      <c r="E281" t="s">
        <v>368</v>
      </c>
      <c r="F281" t="s">
        <v>378</v>
      </c>
      <c r="G281" t="s">
        <v>545</v>
      </c>
      <c r="H281" t="s">
        <v>371</v>
      </c>
      <c r="I281" t="s">
        <v>370</v>
      </c>
      <c r="J281" t="s">
        <v>375</v>
      </c>
      <c r="K281" t="s">
        <v>376</v>
      </c>
    </row>
    <row r="282" spans="1:11" x14ac:dyDescent="0.25">
      <c r="A282">
        <v>281</v>
      </c>
      <c r="B282" t="s">
        <v>660</v>
      </c>
      <c r="C282" t="s">
        <v>387</v>
      </c>
      <c r="D282" t="s">
        <v>373</v>
      </c>
      <c r="E282" t="s">
        <v>369</v>
      </c>
      <c r="F282" t="s">
        <v>378</v>
      </c>
      <c r="G282" t="s">
        <v>545</v>
      </c>
      <c r="H282" t="s">
        <v>371</v>
      </c>
      <c r="I282" t="s">
        <v>368</v>
      </c>
      <c r="J282" t="s">
        <v>370</v>
      </c>
      <c r="K282" t="s">
        <v>376</v>
      </c>
    </row>
    <row r="283" spans="1:11" x14ac:dyDescent="0.25">
      <c r="A283">
        <v>282</v>
      </c>
      <c r="B283" t="s">
        <v>661</v>
      </c>
      <c r="C283" t="s">
        <v>372</v>
      </c>
      <c r="D283" t="s">
        <v>373</v>
      </c>
      <c r="E283" t="s">
        <v>371</v>
      </c>
      <c r="F283" t="s">
        <v>387</v>
      </c>
      <c r="G283" t="s">
        <v>545</v>
      </c>
      <c r="H283" t="s">
        <v>378</v>
      </c>
      <c r="I283" t="s">
        <v>374</v>
      </c>
      <c r="J283" t="s">
        <v>368</v>
      </c>
      <c r="K283" t="s">
        <v>376</v>
      </c>
    </row>
    <row r="284" spans="1:11" x14ac:dyDescent="0.25">
      <c r="A284">
        <v>283</v>
      </c>
      <c r="B284" t="s">
        <v>662</v>
      </c>
      <c r="C284" t="s">
        <v>372</v>
      </c>
      <c r="D284" t="s">
        <v>373</v>
      </c>
      <c r="E284" t="s">
        <v>368</v>
      </c>
      <c r="F284" t="s">
        <v>387</v>
      </c>
      <c r="G284" t="s">
        <v>545</v>
      </c>
      <c r="H284" t="s">
        <v>371</v>
      </c>
      <c r="I284" t="s">
        <v>378</v>
      </c>
      <c r="J284" t="s">
        <v>375</v>
      </c>
      <c r="K284" t="s">
        <v>376</v>
      </c>
    </row>
    <row r="285" spans="1:11" x14ac:dyDescent="0.25">
      <c r="A285">
        <v>284</v>
      </c>
      <c r="B285" t="s">
        <v>663</v>
      </c>
      <c r="C285" t="s">
        <v>372</v>
      </c>
      <c r="D285" t="s">
        <v>373</v>
      </c>
      <c r="E285" t="s">
        <v>369</v>
      </c>
      <c r="F285" t="s">
        <v>387</v>
      </c>
      <c r="G285" t="s">
        <v>545</v>
      </c>
      <c r="H285" t="s">
        <v>371</v>
      </c>
      <c r="I285" t="s">
        <v>378</v>
      </c>
      <c r="J285" t="s">
        <v>368</v>
      </c>
      <c r="K285" t="s">
        <v>376</v>
      </c>
    </row>
    <row r="286" spans="1:11" x14ac:dyDescent="0.25">
      <c r="A286">
        <v>285</v>
      </c>
      <c r="B286" t="s">
        <v>664</v>
      </c>
      <c r="C286" t="s">
        <v>372</v>
      </c>
      <c r="D286" t="s">
        <v>373</v>
      </c>
      <c r="E286" t="s">
        <v>368</v>
      </c>
      <c r="F286" t="s">
        <v>387</v>
      </c>
      <c r="G286" t="s">
        <v>545</v>
      </c>
      <c r="H286" t="s">
        <v>371</v>
      </c>
      <c r="I286" t="s">
        <v>378</v>
      </c>
      <c r="J286" t="s">
        <v>370</v>
      </c>
      <c r="K286" t="s">
        <v>376</v>
      </c>
    </row>
    <row r="287" spans="1:11" x14ac:dyDescent="0.25">
      <c r="A287">
        <v>286</v>
      </c>
      <c r="B287" t="s">
        <v>665</v>
      </c>
      <c r="C287" t="s">
        <v>372</v>
      </c>
      <c r="D287" t="s">
        <v>369</v>
      </c>
      <c r="E287" t="s">
        <v>424</v>
      </c>
      <c r="F287" t="s">
        <v>545</v>
      </c>
      <c r="G287" t="s">
        <v>370</v>
      </c>
      <c r="H287" t="s">
        <v>373</v>
      </c>
      <c r="I287" t="s">
        <v>374</v>
      </c>
      <c r="J287" t="s">
        <v>375</v>
      </c>
      <c r="K287" t="s">
        <v>376</v>
      </c>
    </row>
    <row r="288" spans="1:11" x14ac:dyDescent="0.25">
      <c r="A288">
        <v>287</v>
      </c>
      <c r="B288" t="s">
        <v>666</v>
      </c>
      <c r="C288" t="s">
        <v>372</v>
      </c>
      <c r="D288" t="s">
        <v>369</v>
      </c>
      <c r="E288" t="s">
        <v>424</v>
      </c>
      <c r="F288" t="s">
        <v>545</v>
      </c>
      <c r="G288" t="s">
        <v>370</v>
      </c>
      <c r="H288" t="s">
        <v>371</v>
      </c>
      <c r="I288" t="s">
        <v>374</v>
      </c>
      <c r="J288" t="s">
        <v>375</v>
      </c>
      <c r="K288" t="s">
        <v>376</v>
      </c>
    </row>
    <row r="289" spans="1:11" x14ac:dyDescent="0.25">
      <c r="A289">
        <v>288</v>
      </c>
      <c r="B289" t="s">
        <v>667</v>
      </c>
      <c r="C289" t="s">
        <v>370</v>
      </c>
      <c r="D289" t="s">
        <v>369</v>
      </c>
      <c r="E289" t="s">
        <v>424</v>
      </c>
      <c r="F289" t="s">
        <v>371</v>
      </c>
      <c r="G289" t="s">
        <v>545</v>
      </c>
      <c r="H289" t="s">
        <v>373</v>
      </c>
      <c r="I289" t="s">
        <v>374</v>
      </c>
      <c r="J289" t="s">
        <v>375</v>
      </c>
      <c r="K289" t="s">
        <v>376</v>
      </c>
    </row>
    <row r="290" spans="1:11" x14ac:dyDescent="0.25">
      <c r="A290">
        <v>289</v>
      </c>
      <c r="B290" t="s">
        <v>668</v>
      </c>
      <c r="C290" t="s">
        <v>372</v>
      </c>
      <c r="D290" t="s">
        <v>369</v>
      </c>
      <c r="E290" t="s">
        <v>424</v>
      </c>
      <c r="F290" t="s">
        <v>371</v>
      </c>
      <c r="G290" t="s">
        <v>545</v>
      </c>
      <c r="H290" t="s">
        <v>373</v>
      </c>
      <c r="I290" t="s">
        <v>374</v>
      </c>
      <c r="J290" t="s">
        <v>375</v>
      </c>
      <c r="K290" t="s">
        <v>376</v>
      </c>
    </row>
    <row r="291" spans="1:11" x14ac:dyDescent="0.25">
      <c r="A291">
        <v>290</v>
      </c>
      <c r="B291" t="s">
        <v>669</v>
      </c>
      <c r="C291" t="s">
        <v>372</v>
      </c>
      <c r="D291" t="s">
        <v>373</v>
      </c>
      <c r="E291" t="s">
        <v>424</v>
      </c>
      <c r="F291" t="s">
        <v>545</v>
      </c>
      <c r="G291" t="s">
        <v>370</v>
      </c>
      <c r="H291" t="s">
        <v>371</v>
      </c>
      <c r="I291" t="s">
        <v>374</v>
      </c>
      <c r="J291" t="s">
        <v>375</v>
      </c>
      <c r="K291" t="s">
        <v>376</v>
      </c>
    </row>
    <row r="292" spans="1:11" x14ac:dyDescent="0.25">
      <c r="A292">
        <v>291</v>
      </c>
      <c r="B292" t="s">
        <v>670</v>
      </c>
      <c r="C292" t="s">
        <v>372</v>
      </c>
      <c r="D292" t="s">
        <v>369</v>
      </c>
      <c r="E292" t="s">
        <v>424</v>
      </c>
      <c r="F292" t="s">
        <v>371</v>
      </c>
      <c r="G292" t="s">
        <v>545</v>
      </c>
      <c r="H292" t="s">
        <v>373</v>
      </c>
      <c r="I292" t="s">
        <v>374</v>
      </c>
      <c r="J292" t="s">
        <v>370</v>
      </c>
      <c r="K292" t="s">
        <v>376</v>
      </c>
    </row>
    <row r="293" spans="1:11" x14ac:dyDescent="0.25">
      <c r="A293">
        <v>292</v>
      </c>
      <c r="B293" t="s">
        <v>671</v>
      </c>
      <c r="C293" t="s">
        <v>372</v>
      </c>
      <c r="D293" t="s">
        <v>369</v>
      </c>
      <c r="E293" t="s">
        <v>424</v>
      </c>
      <c r="F293" t="s">
        <v>371</v>
      </c>
      <c r="G293" t="s">
        <v>545</v>
      </c>
      <c r="H293" t="s">
        <v>373</v>
      </c>
      <c r="I293" t="s">
        <v>370</v>
      </c>
      <c r="J293" t="s">
        <v>375</v>
      </c>
      <c r="K293" t="s">
        <v>376</v>
      </c>
    </row>
    <row r="294" spans="1:11" x14ac:dyDescent="0.25">
      <c r="A294">
        <v>293</v>
      </c>
      <c r="B294" t="s">
        <v>672</v>
      </c>
      <c r="C294" t="s">
        <v>368</v>
      </c>
      <c r="D294" t="s">
        <v>369</v>
      </c>
      <c r="E294" t="s">
        <v>424</v>
      </c>
      <c r="F294" t="s">
        <v>545</v>
      </c>
      <c r="G294" t="s">
        <v>370</v>
      </c>
      <c r="H294" t="s">
        <v>372</v>
      </c>
      <c r="I294" t="s">
        <v>374</v>
      </c>
      <c r="J294" t="s">
        <v>375</v>
      </c>
      <c r="K294" t="s">
        <v>376</v>
      </c>
    </row>
    <row r="295" spans="1:11" x14ac:dyDescent="0.25">
      <c r="A295">
        <v>294</v>
      </c>
      <c r="B295" t="s">
        <v>673</v>
      </c>
      <c r="C295" t="s">
        <v>368</v>
      </c>
      <c r="D295" t="s">
        <v>369</v>
      </c>
      <c r="E295" t="s">
        <v>424</v>
      </c>
      <c r="F295" t="s">
        <v>545</v>
      </c>
      <c r="G295" t="s">
        <v>370</v>
      </c>
      <c r="H295" t="s">
        <v>373</v>
      </c>
      <c r="I295" t="s">
        <v>374</v>
      </c>
      <c r="J295" t="s">
        <v>375</v>
      </c>
      <c r="K295" t="s">
        <v>376</v>
      </c>
    </row>
    <row r="296" spans="1:11" x14ac:dyDescent="0.25">
      <c r="A296">
        <v>295</v>
      </c>
      <c r="B296" t="s">
        <v>674</v>
      </c>
      <c r="C296" t="s">
        <v>368</v>
      </c>
      <c r="D296" t="s">
        <v>369</v>
      </c>
      <c r="E296" t="s">
        <v>424</v>
      </c>
      <c r="F296" t="s">
        <v>545</v>
      </c>
      <c r="G296" t="s">
        <v>372</v>
      </c>
      <c r="H296" t="s">
        <v>373</v>
      </c>
      <c r="I296" t="s">
        <v>374</v>
      </c>
      <c r="J296" t="s">
        <v>375</v>
      </c>
      <c r="K296" t="s">
        <v>376</v>
      </c>
    </row>
    <row r="297" spans="1:11" x14ac:dyDescent="0.25">
      <c r="A297">
        <v>296</v>
      </c>
      <c r="B297" t="s">
        <v>675</v>
      </c>
      <c r="C297" t="s">
        <v>368</v>
      </c>
      <c r="D297" t="s">
        <v>373</v>
      </c>
      <c r="E297" t="s">
        <v>424</v>
      </c>
      <c r="F297" t="s">
        <v>545</v>
      </c>
      <c r="G297" t="s">
        <v>370</v>
      </c>
      <c r="H297" t="s">
        <v>372</v>
      </c>
      <c r="I297" t="s">
        <v>374</v>
      </c>
      <c r="J297" t="s">
        <v>375</v>
      </c>
      <c r="K297" t="s">
        <v>376</v>
      </c>
    </row>
    <row r="298" spans="1:11" x14ac:dyDescent="0.25">
      <c r="A298">
        <v>297</v>
      </c>
      <c r="B298" t="s">
        <v>676</v>
      </c>
      <c r="C298" t="s">
        <v>368</v>
      </c>
      <c r="D298" t="s">
        <v>369</v>
      </c>
      <c r="E298" t="s">
        <v>424</v>
      </c>
      <c r="F298" t="s">
        <v>545</v>
      </c>
      <c r="G298" t="s">
        <v>372</v>
      </c>
      <c r="H298" t="s">
        <v>373</v>
      </c>
      <c r="I298" t="s">
        <v>374</v>
      </c>
      <c r="J298" t="s">
        <v>370</v>
      </c>
      <c r="K298" t="s">
        <v>376</v>
      </c>
    </row>
    <row r="299" spans="1:11" x14ac:dyDescent="0.25">
      <c r="A299">
        <v>298</v>
      </c>
      <c r="B299" t="s">
        <v>677</v>
      </c>
      <c r="C299" t="s">
        <v>368</v>
      </c>
      <c r="D299" t="s">
        <v>369</v>
      </c>
      <c r="E299" t="s">
        <v>424</v>
      </c>
      <c r="F299" t="s">
        <v>545</v>
      </c>
      <c r="G299" t="s">
        <v>372</v>
      </c>
      <c r="H299" t="s">
        <v>373</v>
      </c>
      <c r="I299" t="s">
        <v>370</v>
      </c>
      <c r="J299" t="s">
        <v>375</v>
      </c>
      <c r="K299" t="s">
        <v>376</v>
      </c>
    </row>
    <row r="300" spans="1:11" x14ac:dyDescent="0.25">
      <c r="A300">
        <v>299</v>
      </c>
      <c r="B300" t="s">
        <v>678</v>
      </c>
      <c r="C300" t="s">
        <v>368</v>
      </c>
      <c r="D300" t="s">
        <v>369</v>
      </c>
      <c r="E300" t="s">
        <v>424</v>
      </c>
      <c r="F300" t="s">
        <v>545</v>
      </c>
      <c r="G300" t="s">
        <v>370</v>
      </c>
      <c r="H300" t="s">
        <v>371</v>
      </c>
      <c r="I300" t="s">
        <v>374</v>
      </c>
      <c r="J300" t="s">
        <v>375</v>
      </c>
      <c r="K300" t="s">
        <v>376</v>
      </c>
    </row>
    <row r="301" spans="1:11" x14ac:dyDescent="0.25">
      <c r="A301">
        <v>300</v>
      </c>
      <c r="B301" t="s">
        <v>679</v>
      </c>
      <c r="C301" t="s">
        <v>368</v>
      </c>
      <c r="D301" t="s">
        <v>369</v>
      </c>
      <c r="E301" t="s">
        <v>424</v>
      </c>
      <c r="F301" t="s">
        <v>371</v>
      </c>
      <c r="G301" t="s">
        <v>545</v>
      </c>
      <c r="H301" t="s">
        <v>372</v>
      </c>
      <c r="I301" t="s">
        <v>374</v>
      </c>
      <c r="J301" t="s">
        <v>375</v>
      </c>
      <c r="K301" t="s">
        <v>376</v>
      </c>
    </row>
    <row r="302" spans="1:11" x14ac:dyDescent="0.25">
      <c r="A302">
        <v>301</v>
      </c>
      <c r="B302" t="s">
        <v>680</v>
      </c>
      <c r="C302" t="s">
        <v>368</v>
      </c>
      <c r="D302" t="s">
        <v>370</v>
      </c>
      <c r="E302" t="s">
        <v>424</v>
      </c>
      <c r="F302" t="s">
        <v>371</v>
      </c>
      <c r="G302" t="s">
        <v>545</v>
      </c>
      <c r="H302" t="s">
        <v>372</v>
      </c>
      <c r="I302" t="s">
        <v>374</v>
      </c>
      <c r="J302" t="s">
        <v>375</v>
      </c>
      <c r="K302" t="s">
        <v>376</v>
      </c>
    </row>
    <row r="303" spans="1:11" x14ac:dyDescent="0.25">
      <c r="A303">
        <v>302</v>
      </c>
      <c r="B303" t="s">
        <v>681</v>
      </c>
      <c r="C303" t="s">
        <v>368</v>
      </c>
      <c r="D303" t="s">
        <v>369</v>
      </c>
      <c r="E303" t="s">
        <v>424</v>
      </c>
      <c r="F303" t="s">
        <v>371</v>
      </c>
      <c r="G303" t="s">
        <v>545</v>
      </c>
      <c r="H303" t="s">
        <v>372</v>
      </c>
      <c r="I303" t="s">
        <v>374</v>
      </c>
      <c r="J303" t="s">
        <v>370</v>
      </c>
      <c r="K303" t="s">
        <v>376</v>
      </c>
    </row>
    <row r="304" spans="1:11" x14ac:dyDescent="0.25">
      <c r="A304">
        <v>303</v>
      </c>
      <c r="B304" t="s">
        <v>682</v>
      </c>
      <c r="C304" t="s">
        <v>368</v>
      </c>
      <c r="D304" t="s">
        <v>369</v>
      </c>
      <c r="E304" t="s">
        <v>424</v>
      </c>
      <c r="F304" t="s">
        <v>371</v>
      </c>
      <c r="G304" t="s">
        <v>545</v>
      </c>
      <c r="H304" t="s">
        <v>372</v>
      </c>
      <c r="I304" t="s">
        <v>370</v>
      </c>
      <c r="J304" t="s">
        <v>375</v>
      </c>
      <c r="K304" t="s">
        <v>376</v>
      </c>
    </row>
    <row r="305" spans="1:11" x14ac:dyDescent="0.25">
      <c r="A305">
        <v>304</v>
      </c>
      <c r="B305" t="s">
        <v>683</v>
      </c>
      <c r="C305" t="s">
        <v>368</v>
      </c>
      <c r="D305" t="s">
        <v>369</v>
      </c>
      <c r="E305" t="s">
        <v>424</v>
      </c>
      <c r="F305" t="s">
        <v>371</v>
      </c>
      <c r="G305" t="s">
        <v>545</v>
      </c>
      <c r="H305" t="s">
        <v>373</v>
      </c>
      <c r="I305" t="s">
        <v>374</v>
      </c>
      <c r="J305" t="s">
        <v>375</v>
      </c>
      <c r="K305" t="s">
        <v>376</v>
      </c>
    </row>
    <row r="306" spans="1:11" x14ac:dyDescent="0.25">
      <c r="A306">
        <v>305</v>
      </c>
      <c r="B306" t="s">
        <v>684</v>
      </c>
      <c r="C306" t="s">
        <v>368</v>
      </c>
      <c r="D306" t="s">
        <v>373</v>
      </c>
      <c r="E306" t="s">
        <v>424</v>
      </c>
      <c r="F306" t="s">
        <v>545</v>
      </c>
      <c r="G306" t="s">
        <v>370</v>
      </c>
      <c r="H306" t="s">
        <v>371</v>
      </c>
      <c r="I306" t="s">
        <v>374</v>
      </c>
      <c r="J306" t="s">
        <v>375</v>
      </c>
      <c r="K306" t="s">
        <v>376</v>
      </c>
    </row>
    <row r="307" spans="1:11" x14ac:dyDescent="0.25">
      <c r="A307">
        <v>306</v>
      </c>
      <c r="B307" t="s">
        <v>685</v>
      </c>
      <c r="C307" t="s">
        <v>368</v>
      </c>
      <c r="D307" t="s">
        <v>369</v>
      </c>
      <c r="E307" t="s">
        <v>424</v>
      </c>
      <c r="F307" t="s">
        <v>371</v>
      </c>
      <c r="G307" t="s">
        <v>545</v>
      </c>
      <c r="H307" t="s">
        <v>373</v>
      </c>
      <c r="I307" t="s">
        <v>374</v>
      </c>
      <c r="J307" t="s">
        <v>370</v>
      </c>
      <c r="K307" t="s">
        <v>376</v>
      </c>
    </row>
    <row r="308" spans="1:11" x14ac:dyDescent="0.25">
      <c r="A308">
        <v>307</v>
      </c>
      <c r="B308" t="s">
        <v>686</v>
      </c>
      <c r="C308" t="s">
        <v>368</v>
      </c>
      <c r="D308" t="s">
        <v>369</v>
      </c>
      <c r="E308" t="s">
        <v>424</v>
      </c>
      <c r="F308" t="s">
        <v>371</v>
      </c>
      <c r="G308" t="s">
        <v>545</v>
      </c>
      <c r="H308" t="s">
        <v>373</v>
      </c>
      <c r="I308" t="s">
        <v>370</v>
      </c>
      <c r="J308" t="s">
        <v>375</v>
      </c>
      <c r="K308" t="s">
        <v>376</v>
      </c>
    </row>
    <row r="309" spans="1:11" x14ac:dyDescent="0.25">
      <c r="A309">
        <v>308</v>
      </c>
      <c r="B309" t="s">
        <v>687</v>
      </c>
      <c r="C309" t="s">
        <v>368</v>
      </c>
      <c r="D309" t="s">
        <v>373</v>
      </c>
      <c r="E309" t="s">
        <v>424</v>
      </c>
      <c r="F309" t="s">
        <v>371</v>
      </c>
      <c r="G309" t="s">
        <v>545</v>
      </c>
      <c r="H309" t="s">
        <v>372</v>
      </c>
      <c r="I309" t="s">
        <v>374</v>
      </c>
      <c r="J309" t="s">
        <v>375</v>
      </c>
      <c r="K309" t="s">
        <v>376</v>
      </c>
    </row>
    <row r="310" spans="1:11" x14ac:dyDescent="0.25">
      <c r="A310">
        <v>309</v>
      </c>
      <c r="B310" t="s">
        <v>688</v>
      </c>
      <c r="C310" t="s">
        <v>372</v>
      </c>
      <c r="D310" t="s">
        <v>369</v>
      </c>
      <c r="E310" t="s">
        <v>424</v>
      </c>
      <c r="F310" t="s">
        <v>371</v>
      </c>
      <c r="G310" t="s">
        <v>545</v>
      </c>
      <c r="H310" t="s">
        <v>373</v>
      </c>
      <c r="I310" t="s">
        <v>374</v>
      </c>
      <c r="J310" t="s">
        <v>368</v>
      </c>
      <c r="K310" t="s">
        <v>376</v>
      </c>
    </row>
    <row r="311" spans="1:11" x14ac:dyDescent="0.25">
      <c r="A311">
        <v>310</v>
      </c>
      <c r="B311" t="s">
        <v>689</v>
      </c>
      <c r="C311" t="s">
        <v>372</v>
      </c>
      <c r="D311" t="s">
        <v>369</v>
      </c>
      <c r="E311" t="s">
        <v>424</v>
      </c>
      <c r="F311" t="s">
        <v>371</v>
      </c>
      <c r="G311" t="s">
        <v>545</v>
      </c>
      <c r="H311" t="s">
        <v>373</v>
      </c>
      <c r="I311" t="s">
        <v>368</v>
      </c>
      <c r="J311" t="s">
        <v>375</v>
      </c>
      <c r="K311" t="s">
        <v>376</v>
      </c>
    </row>
    <row r="312" spans="1:11" x14ac:dyDescent="0.25">
      <c r="A312">
        <v>311</v>
      </c>
      <c r="B312" t="s">
        <v>690</v>
      </c>
      <c r="C312" t="s">
        <v>368</v>
      </c>
      <c r="D312" t="s">
        <v>373</v>
      </c>
      <c r="E312" t="s">
        <v>424</v>
      </c>
      <c r="F312" t="s">
        <v>371</v>
      </c>
      <c r="G312" t="s">
        <v>545</v>
      </c>
      <c r="H312" t="s">
        <v>372</v>
      </c>
      <c r="I312" t="s">
        <v>374</v>
      </c>
      <c r="J312" t="s">
        <v>370</v>
      </c>
      <c r="K312" t="s">
        <v>376</v>
      </c>
    </row>
    <row r="313" spans="1:11" x14ac:dyDescent="0.25">
      <c r="A313">
        <v>312</v>
      </c>
      <c r="B313" t="s">
        <v>691</v>
      </c>
      <c r="C313" t="s">
        <v>368</v>
      </c>
      <c r="D313" t="s">
        <v>373</v>
      </c>
      <c r="E313" t="s">
        <v>424</v>
      </c>
      <c r="F313" t="s">
        <v>371</v>
      </c>
      <c r="G313" t="s">
        <v>545</v>
      </c>
      <c r="H313" t="s">
        <v>372</v>
      </c>
      <c r="I313" t="s">
        <v>370</v>
      </c>
      <c r="J313" t="s">
        <v>375</v>
      </c>
      <c r="K313" t="s">
        <v>376</v>
      </c>
    </row>
    <row r="314" spans="1:11" x14ac:dyDescent="0.25">
      <c r="A314">
        <v>313</v>
      </c>
      <c r="B314" t="s">
        <v>692</v>
      </c>
      <c r="C314" t="s">
        <v>372</v>
      </c>
      <c r="D314" t="s">
        <v>369</v>
      </c>
      <c r="E314" t="s">
        <v>424</v>
      </c>
      <c r="F314" t="s">
        <v>371</v>
      </c>
      <c r="G314" t="s">
        <v>545</v>
      </c>
      <c r="H314" t="s">
        <v>373</v>
      </c>
      <c r="I314" t="s">
        <v>368</v>
      </c>
      <c r="J314" t="s">
        <v>370</v>
      </c>
      <c r="K314" t="s">
        <v>376</v>
      </c>
    </row>
    <row r="315" spans="1:11" x14ac:dyDescent="0.25">
      <c r="A315">
        <v>314</v>
      </c>
      <c r="B315" t="s">
        <v>693</v>
      </c>
      <c r="C315" t="s">
        <v>370</v>
      </c>
      <c r="D315" t="s">
        <v>369</v>
      </c>
      <c r="E315" t="s">
        <v>424</v>
      </c>
      <c r="F315" t="s">
        <v>378</v>
      </c>
      <c r="G315" t="s">
        <v>545</v>
      </c>
      <c r="H315" t="s">
        <v>372</v>
      </c>
      <c r="I315" t="s">
        <v>374</v>
      </c>
      <c r="J315" t="s">
        <v>375</v>
      </c>
      <c r="K315" t="s">
        <v>376</v>
      </c>
    </row>
    <row r="316" spans="1:11" x14ac:dyDescent="0.25">
      <c r="A316">
        <v>315</v>
      </c>
      <c r="B316" t="s">
        <v>694</v>
      </c>
      <c r="C316" t="s">
        <v>370</v>
      </c>
      <c r="D316" t="s">
        <v>369</v>
      </c>
      <c r="E316" t="s">
        <v>424</v>
      </c>
      <c r="F316" t="s">
        <v>378</v>
      </c>
      <c r="G316" t="s">
        <v>545</v>
      </c>
      <c r="H316" t="s">
        <v>373</v>
      </c>
      <c r="I316" t="s">
        <v>374</v>
      </c>
      <c r="J316" t="s">
        <v>375</v>
      </c>
      <c r="K316" t="s">
        <v>376</v>
      </c>
    </row>
    <row r="317" spans="1:11" x14ac:dyDescent="0.25">
      <c r="A317">
        <v>316</v>
      </c>
      <c r="B317" t="s">
        <v>695</v>
      </c>
      <c r="C317" t="s">
        <v>372</v>
      </c>
      <c r="D317" t="s">
        <v>369</v>
      </c>
      <c r="E317" t="s">
        <v>424</v>
      </c>
      <c r="F317" t="s">
        <v>378</v>
      </c>
      <c r="G317" t="s">
        <v>545</v>
      </c>
      <c r="H317" t="s">
        <v>373</v>
      </c>
      <c r="I317" t="s">
        <v>374</v>
      </c>
      <c r="J317" t="s">
        <v>375</v>
      </c>
      <c r="K317" t="s">
        <v>376</v>
      </c>
    </row>
    <row r="318" spans="1:11" x14ac:dyDescent="0.25">
      <c r="A318">
        <v>317</v>
      </c>
      <c r="B318" t="s">
        <v>696</v>
      </c>
      <c r="C318" t="s">
        <v>370</v>
      </c>
      <c r="D318" t="s">
        <v>373</v>
      </c>
      <c r="E318" t="s">
        <v>424</v>
      </c>
      <c r="F318" t="s">
        <v>378</v>
      </c>
      <c r="G318" t="s">
        <v>545</v>
      </c>
      <c r="H318" t="s">
        <v>372</v>
      </c>
      <c r="I318" t="s">
        <v>374</v>
      </c>
      <c r="J318" t="s">
        <v>375</v>
      </c>
      <c r="K318" t="s">
        <v>376</v>
      </c>
    </row>
    <row r="319" spans="1:11" x14ac:dyDescent="0.25">
      <c r="A319">
        <v>318</v>
      </c>
      <c r="B319" t="s">
        <v>697</v>
      </c>
      <c r="C319" t="s">
        <v>372</v>
      </c>
      <c r="D319" t="s">
        <v>369</v>
      </c>
      <c r="E319" t="s">
        <v>424</v>
      </c>
      <c r="F319" t="s">
        <v>378</v>
      </c>
      <c r="G319" t="s">
        <v>545</v>
      </c>
      <c r="H319" t="s">
        <v>373</v>
      </c>
      <c r="I319" t="s">
        <v>374</v>
      </c>
      <c r="J319" t="s">
        <v>370</v>
      </c>
      <c r="K319" t="s">
        <v>376</v>
      </c>
    </row>
    <row r="320" spans="1:11" x14ac:dyDescent="0.25">
      <c r="A320">
        <v>319</v>
      </c>
      <c r="B320" t="s">
        <v>698</v>
      </c>
      <c r="C320" t="s">
        <v>372</v>
      </c>
      <c r="D320" t="s">
        <v>369</v>
      </c>
      <c r="E320" t="s">
        <v>424</v>
      </c>
      <c r="F320" t="s">
        <v>378</v>
      </c>
      <c r="G320" t="s">
        <v>545</v>
      </c>
      <c r="H320" t="s">
        <v>373</v>
      </c>
      <c r="I320" t="s">
        <v>370</v>
      </c>
      <c r="J320" t="s">
        <v>375</v>
      </c>
      <c r="K320" t="s">
        <v>376</v>
      </c>
    </row>
    <row r="321" spans="1:11" x14ac:dyDescent="0.25">
      <c r="A321">
        <v>320</v>
      </c>
      <c r="B321" t="s">
        <v>699</v>
      </c>
      <c r="C321" t="s">
        <v>370</v>
      </c>
      <c r="D321" t="s">
        <v>369</v>
      </c>
      <c r="E321" t="s">
        <v>424</v>
      </c>
      <c r="F321" t="s">
        <v>378</v>
      </c>
      <c r="G321" t="s">
        <v>545</v>
      </c>
      <c r="H321" t="s">
        <v>371</v>
      </c>
      <c r="I321" t="s">
        <v>374</v>
      </c>
      <c r="J321" t="s">
        <v>375</v>
      </c>
      <c r="K321" t="s">
        <v>376</v>
      </c>
    </row>
    <row r="322" spans="1:11" x14ac:dyDescent="0.25">
      <c r="A322">
        <v>321</v>
      </c>
      <c r="B322" t="s">
        <v>700</v>
      </c>
      <c r="C322" t="s">
        <v>372</v>
      </c>
      <c r="D322" t="s">
        <v>369</v>
      </c>
      <c r="E322" t="s">
        <v>424</v>
      </c>
      <c r="F322" t="s">
        <v>378</v>
      </c>
      <c r="G322" t="s">
        <v>545</v>
      </c>
      <c r="H322" t="s">
        <v>371</v>
      </c>
      <c r="I322" t="s">
        <v>374</v>
      </c>
      <c r="J322" t="s">
        <v>375</v>
      </c>
      <c r="K322" t="s">
        <v>376</v>
      </c>
    </row>
    <row r="323" spans="1:11" x14ac:dyDescent="0.25">
      <c r="A323">
        <v>322</v>
      </c>
      <c r="B323" t="s">
        <v>701</v>
      </c>
      <c r="C323" t="s">
        <v>372</v>
      </c>
      <c r="D323" t="s">
        <v>370</v>
      </c>
      <c r="E323" t="s">
        <v>424</v>
      </c>
      <c r="F323" t="s">
        <v>378</v>
      </c>
      <c r="G323" t="s">
        <v>545</v>
      </c>
      <c r="H323" t="s">
        <v>371</v>
      </c>
      <c r="I323" t="s">
        <v>374</v>
      </c>
      <c r="J323" t="s">
        <v>375</v>
      </c>
      <c r="K323" t="s">
        <v>376</v>
      </c>
    </row>
    <row r="324" spans="1:11" x14ac:dyDescent="0.25">
      <c r="A324">
        <v>323</v>
      </c>
      <c r="B324" t="s">
        <v>702</v>
      </c>
      <c r="C324" t="s">
        <v>372</v>
      </c>
      <c r="D324" t="s">
        <v>369</v>
      </c>
      <c r="E324" t="s">
        <v>424</v>
      </c>
      <c r="F324" t="s">
        <v>378</v>
      </c>
      <c r="G324" t="s">
        <v>545</v>
      </c>
      <c r="H324" t="s">
        <v>371</v>
      </c>
      <c r="I324" t="s">
        <v>374</v>
      </c>
      <c r="J324" t="s">
        <v>370</v>
      </c>
      <c r="K324" t="s">
        <v>376</v>
      </c>
    </row>
    <row r="325" spans="1:11" x14ac:dyDescent="0.25">
      <c r="A325">
        <v>324</v>
      </c>
      <c r="B325" t="s">
        <v>703</v>
      </c>
      <c r="C325" t="s">
        <v>372</v>
      </c>
      <c r="D325" t="s">
        <v>369</v>
      </c>
      <c r="E325" t="s">
        <v>424</v>
      </c>
      <c r="F325" t="s">
        <v>378</v>
      </c>
      <c r="G325" t="s">
        <v>545</v>
      </c>
      <c r="H325" t="s">
        <v>371</v>
      </c>
      <c r="I325" t="s">
        <v>370</v>
      </c>
      <c r="J325" t="s">
        <v>375</v>
      </c>
      <c r="K325" t="s">
        <v>376</v>
      </c>
    </row>
    <row r="326" spans="1:11" x14ac:dyDescent="0.25">
      <c r="A326">
        <v>325</v>
      </c>
      <c r="B326" t="s">
        <v>704</v>
      </c>
      <c r="C326" t="s">
        <v>371</v>
      </c>
      <c r="D326" t="s">
        <v>369</v>
      </c>
      <c r="E326" t="s">
        <v>424</v>
      </c>
      <c r="F326" t="s">
        <v>378</v>
      </c>
      <c r="G326" t="s">
        <v>545</v>
      </c>
      <c r="H326" t="s">
        <v>373</v>
      </c>
      <c r="I326" t="s">
        <v>374</v>
      </c>
      <c r="J326" t="s">
        <v>375</v>
      </c>
      <c r="K326" t="s">
        <v>376</v>
      </c>
    </row>
    <row r="327" spans="1:11" x14ac:dyDescent="0.25">
      <c r="A327">
        <v>326</v>
      </c>
      <c r="B327" t="s">
        <v>705</v>
      </c>
      <c r="C327" t="s">
        <v>370</v>
      </c>
      <c r="D327" t="s">
        <v>373</v>
      </c>
      <c r="E327" t="s">
        <v>424</v>
      </c>
      <c r="F327" t="s">
        <v>378</v>
      </c>
      <c r="G327" t="s">
        <v>545</v>
      </c>
      <c r="H327" t="s">
        <v>371</v>
      </c>
      <c r="I327" t="s">
        <v>374</v>
      </c>
      <c r="J327" t="s">
        <v>375</v>
      </c>
      <c r="K327" t="s">
        <v>376</v>
      </c>
    </row>
    <row r="328" spans="1:11" x14ac:dyDescent="0.25">
      <c r="A328">
        <v>327</v>
      </c>
      <c r="B328" t="s">
        <v>706</v>
      </c>
      <c r="C328" t="s">
        <v>371</v>
      </c>
      <c r="D328" t="s">
        <v>369</v>
      </c>
      <c r="E328" t="s">
        <v>424</v>
      </c>
      <c r="F328" t="s">
        <v>378</v>
      </c>
      <c r="G328" t="s">
        <v>545</v>
      </c>
      <c r="H328" t="s">
        <v>373</v>
      </c>
      <c r="I328" t="s">
        <v>374</v>
      </c>
      <c r="J328" t="s">
        <v>370</v>
      </c>
      <c r="K328" t="s">
        <v>376</v>
      </c>
    </row>
    <row r="329" spans="1:11" x14ac:dyDescent="0.25">
      <c r="A329">
        <v>328</v>
      </c>
      <c r="B329" t="s">
        <v>707</v>
      </c>
      <c r="C329" t="s">
        <v>371</v>
      </c>
      <c r="D329" t="s">
        <v>369</v>
      </c>
      <c r="E329" t="s">
        <v>424</v>
      </c>
      <c r="F329" t="s">
        <v>378</v>
      </c>
      <c r="G329" t="s">
        <v>545</v>
      </c>
      <c r="H329" t="s">
        <v>373</v>
      </c>
      <c r="I329" t="s">
        <v>370</v>
      </c>
      <c r="J329" t="s">
        <v>375</v>
      </c>
      <c r="K329" t="s">
        <v>376</v>
      </c>
    </row>
    <row r="330" spans="1:11" x14ac:dyDescent="0.25">
      <c r="A330">
        <v>329</v>
      </c>
      <c r="B330" t="s">
        <v>708</v>
      </c>
      <c r="C330" t="s">
        <v>372</v>
      </c>
      <c r="D330" t="s">
        <v>373</v>
      </c>
      <c r="E330" t="s">
        <v>424</v>
      </c>
      <c r="F330" t="s">
        <v>378</v>
      </c>
      <c r="G330" t="s">
        <v>545</v>
      </c>
      <c r="H330" t="s">
        <v>371</v>
      </c>
      <c r="I330" t="s">
        <v>374</v>
      </c>
      <c r="J330" t="s">
        <v>375</v>
      </c>
      <c r="K330" t="s">
        <v>376</v>
      </c>
    </row>
    <row r="331" spans="1:11" x14ac:dyDescent="0.25">
      <c r="A331">
        <v>330</v>
      </c>
      <c r="B331" t="s">
        <v>709</v>
      </c>
      <c r="C331" t="s">
        <v>372</v>
      </c>
      <c r="D331" t="s">
        <v>373</v>
      </c>
      <c r="E331" t="s">
        <v>424</v>
      </c>
      <c r="F331" t="s">
        <v>378</v>
      </c>
      <c r="G331" t="s">
        <v>545</v>
      </c>
      <c r="H331" t="s">
        <v>371</v>
      </c>
      <c r="I331" t="s">
        <v>374</v>
      </c>
      <c r="J331" t="s">
        <v>369</v>
      </c>
      <c r="K331" t="s">
        <v>376</v>
      </c>
    </row>
    <row r="332" spans="1:11" x14ac:dyDescent="0.25">
      <c r="A332">
        <v>331</v>
      </c>
      <c r="B332" t="s">
        <v>710</v>
      </c>
      <c r="C332" t="s">
        <v>372</v>
      </c>
      <c r="D332" t="s">
        <v>373</v>
      </c>
      <c r="E332" t="s">
        <v>424</v>
      </c>
      <c r="F332" t="s">
        <v>378</v>
      </c>
      <c r="G332" t="s">
        <v>545</v>
      </c>
      <c r="H332" t="s">
        <v>371</v>
      </c>
      <c r="I332" t="s">
        <v>369</v>
      </c>
      <c r="J332" t="s">
        <v>375</v>
      </c>
      <c r="K332" t="s">
        <v>376</v>
      </c>
    </row>
    <row r="333" spans="1:11" x14ac:dyDescent="0.25">
      <c r="A333">
        <v>332</v>
      </c>
      <c r="B333" t="s">
        <v>711</v>
      </c>
      <c r="C333" t="s">
        <v>372</v>
      </c>
      <c r="D333" t="s">
        <v>373</v>
      </c>
      <c r="E333" t="s">
        <v>424</v>
      </c>
      <c r="F333" t="s">
        <v>378</v>
      </c>
      <c r="G333" t="s">
        <v>545</v>
      </c>
      <c r="H333" t="s">
        <v>371</v>
      </c>
      <c r="I333" t="s">
        <v>374</v>
      </c>
      <c r="J333" t="s">
        <v>370</v>
      </c>
      <c r="K333" t="s">
        <v>376</v>
      </c>
    </row>
    <row r="334" spans="1:11" x14ac:dyDescent="0.25">
      <c r="A334">
        <v>333</v>
      </c>
      <c r="B334" t="s">
        <v>712</v>
      </c>
      <c r="C334" t="s">
        <v>372</v>
      </c>
      <c r="D334" t="s">
        <v>373</v>
      </c>
      <c r="E334" t="s">
        <v>424</v>
      </c>
      <c r="F334" t="s">
        <v>378</v>
      </c>
      <c r="G334" t="s">
        <v>545</v>
      </c>
      <c r="H334" t="s">
        <v>371</v>
      </c>
      <c r="I334" t="s">
        <v>370</v>
      </c>
      <c r="J334" t="s">
        <v>375</v>
      </c>
      <c r="K334" t="s">
        <v>376</v>
      </c>
    </row>
    <row r="335" spans="1:11" x14ac:dyDescent="0.25">
      <c r="A335">
        <v>334</v>
      </c>
      <c r="B335" t="s">
        <v>713</v>
      </c>
      <c r="C335" t="s">
        <v>372</v>
      </c>
      <c r="D335" t="s">
        <v>373</v>
      </c>
      <c r="E335" t="s">
        <v>424</v>
      </c>
      <c r="F335" t="s">
        <v>378</v>
      </c>
      <c r="G335" t="s">
        <v>545</v>
      </c>
      <c r="H335" t="s">
        <v>371</v>
      </c>
      <c r="I335" t="s">
        <v>370</v>
      </c>
      <c r="J335" t="s">
        <v>369</v>
      </c>
      <c r="K335" t="s">
        <v>376</v>
      </c>
    </row>
    <row r="336" spans="1:11" x14ac:dyDescent="0.25">
      <c r="A336">
        <v>335</v>
      </c>
      <c r="B336" t="s">
        <v>714</v>
      </c>
      <c r="C336" t="s">
        <v>368</v>
      </c>
      <c r="D336" t="s">
        <v>369</v>
      </c>
      <c r="E336" t="s">
        <v>424</v>
      </c>
      <c r="F336" t="s">
        <v>545</v>
      </c>
      <c r="G336" t="s">
        <v>370</v>
      </c>
      <c r="H336" t="s">
        <v>378</v>
      </c>
      <c r="I336" t="s">
        <v>374</v>
      </c>
      <c r="J336" t="s">
        <v>375</v>
      </c>
      <c r="K336" t="s">
        <v>376</v>
      </c>
    </row>
    <row r="337" spans="1:11" x14ac:dyDescent="0.25">
      <c r="A337">
        <v>336</v>
      </c>
      <c r="B337" t="s">
        <v>715</v>
      </c>
      <c r="C337" t="s">
        <v>368</v>
      </c>
      <c r="D337" t="s">
        <v>369</v>
      </c>
      <c r="E337" t="s">
        <v>424</v>
      </c>
      <c r="F337" t="s">
        <v>378</v>
      </c>
      <c r="G337" t="s">
        <v>545</v>
      </c>
      <c r="H337" t="s">
        <v>372</v>
      </c>
      <c r="I337" t="s">
        <v>374</v>
      </c>
      <c r="J337" t="s">
        <v>375</v>
      </c>
      <c r="K337" t="s">
        <v>376</v>
      </c>
    </row>
    <row r="338" spans="1:11" x14ac:dyDescent="0.25">
      <c r="A338">
        <v>337</v>
      </c>
      <c r="B338" t="s">
        <v>716</v>
      </c>
      <c r="C338" t="s">
        <v>368</v>
      </c>
      <c r="D338" t="s">
        <v>370</v>
      </c>
      <c r="E338" t="s">
        <v>424</v>
      </c>
      <c r="F338" t="s">
        <v>378</v>
      </c>
      <c r="G338" t="s">
        <v>545</v>
      </c>
      <c r="H338" t="s">
        <v>372</v>
      </c>
      <c r="I338" t="s">
        <v>374</v>
      </c>
      <c r="J338" t="s">
        <v>375</v>
      </c>
      <c r="K338" t="s">
        <v>376</v>
      </c>
    </row>
    <row r="339" spans="1:11" x14ac:dyDescent="0.25">
      <c r="A339">
        <v>338</v>
      </c>
      <c r="B339" t="s">
        <v>717</v>
      </c>
      <c r="C339" t="s">
        <v>368</v>
      </c>
      <c r="D339" t="s">
        <v>369</v>
      </c>
      <c r="E339" t="s">
        <v>424</v>
      </c>
      <c r="F339" t="s">
        <v>378</v>
      </c>
      <c r="G339" t="s">
        <v>545</v>
      </c>
      <c r="H339" t="s">
        <v>372</v>
      </c>
      <c r="I339" t="s">
        <v>374</v>
      </c>
      <c r="J339" t="s">
        <v>370</v>
      </c>
      <c r="K339" t="s">
        <v>376</v>
      </c>
    </row>
    <row r="340" spans="1:11" x14ac:dyDescent="0.25">
      <c r="A340">
        <v>339</v>
      </c>
      <c r="B340" t="s">
        <v>718</v>
      </c>
      <c r="C340" t="s">
        <v>368</v>
      </c>
      <c r="D340" t="s">
        <v>369</v>
      </c>
      <c r="E340" t="s">
        <v>424</v>
      </c>
      <c r="F340" t="s">
        <v>378</v>
      </c>
      <c r="G340" t="s">
        <v>545</v>
      </c>
      <c r="H340" t="s">
        <v>372</v>
      </c>
      <c r="I340" t="s">
        <v>370</v>
      </c>
      <c r="J340" t="s">
        <v>375</v>
      </c>
      <c r="K340" t="s">
        <v>376</v>
      </c>
    </row>
    <row r="341" spans="1:11" x14ac:dyDescent="0.25">
      <c r="A341">
        <v>340</v>
      </c>
      <c r="B341" t="s">
        <v>719</v>
      </c>
      <c r="C341" t="s">
        <v>368</v>
      </c>
      <c r="D341" t="s">
        <v>369</v>
      </c>
      <c r="E341" t="s">
        <v>424</v>
      </c>
      <c r="F341" t="s">
        <v>378</v>
      </c>
      <c r="G341" t="s">
        <v>545</v>
      </c>
      <c r="H341" t="s">
        <v>373</v>
      </c>
      <c r="I341" t="s">
        <v>374</v>
      </c>
      <c r="J341" t="s">
        <v>375</v>
      </c>
      <c r="K341" t="s">
        <v>376</v>
      </c>
    </row>
    <row r="342" spans="1:11" x14ac:dyDescent="0.25">
      <c r="A342">
        <v>341</v>
      </c>
      <c r="B342" t="s">
        <v>720</v>
      </c>
      <c r="C342" t="s">
        <v>368</v>
      </c>
      <c r="D342" t="s">
        <v>373</v>
      </c>
      <c r="E342" t="s">
        <v>424</v>
      </c>
      <c r="F342" t="s">
        <v>545</v>
      </c>
      <c r="G342" t="s">
        <v>370</v>
      </c>
      <c r="H342" t="s">
        <v>378</v>
      </c>
      <c r="I342" t="s">
        <v>374</v>
      </c>
      <c r="J342" t="s">
        <v>375</v>
      </c>
      <c r="K342" t="s">
        <v>376</v>
      </c>
    </row>
    <row r="343" spans="1:11" x14ac:dyDescent="0.25">
      <c r="A343">
        <v>342</v>
      </c>
      <c r="B343" t="s">
        <v>721</v>
      </c>
      <c r="C343" t="s">
        <v>368</v>
      </c>
      <c r="D343" t="s">
        <v>369</v>
      </c>
      <c r="E343" t="s">
        <v>424</v>
      </c>
      <c r="F343" t="s">
        <v>378</v>
      </c>
      <c r="G343" t="s">
        <v>545</v>
      </c>
      <c r="H343" t="s">
        <v>373</v>
      </c>
      <c r="I343" t="s">
        <v>374</v>
      </c>
      <c r="J343" t="s">
        <v>370</v>
      </c>
      <c r="K343" t="s">
        <v>376</v>
      </c>
    </row>
    <row r="344" spans="1:11" x14ac:dyDescent="0.25">
      <c r="A344">
        <v>343</v>
      </c>
      <c r="B344" t="s">
        <v>722</v>
      </c>
      <c r="C344" t="s">
        <v>368</v>
      </c>
      <c r="D344" t="s">
        <v>369</v>
      </c>
      <c r="E344" t="s">
        <v>424</v>
      </c>
      <c r="F344" t="s">
        <v>378</v>
      </c>
      <c r="G344" t="s">
        <v>545</v>
      </c>
      <c r="H344" t="s">
        <v>373</v>
      </c>
      <c r="I344" t="s">
        <v>370</v>
      </c>
      <c r="J344" t="s">
        <v>375</v>
      </c>
      <c r="K344" t="s">
        <v>376</v>
      </c>
    </row>
    <row r="345" spans="1:11" x14ac:dyDescent="0.25">
      <c r="A345">
        <v>344</v>
      </c>
      <c r="B345" t="s">
        <v>723</v>
      </c>
      <c r="C345" t="s">
        <v>368</v>
      </c>
      <c r="D345" t="s">
        <v>373</v>
      </c>
      <c r="E345" t="s">
        <v>424</v>
      </c>
      <c r="F345" t="s">
        <v>378</v>
      </c>
      <c r="G345" t="s">
        <v>545</v>
      </c>
      <c r="H345" t="s">
        <v>372</v>
      </c>
      <c r="I345" t="s">
        <v>374</v>
      </c>
      <c r="J345" t="s">
        <v>375</v>
      </c>
      <c r="K345" t="s">
        <v>376</v>
      </c>
    </row>
    <row r="346" spans="1:11" x14ac:dyDescent="0.25">
      <c r="A346">
        <v>345</v>
      </c>
      <c r="B346" t="s">
        <v>724</v>
      </c>
      <c r="C346" t="s">
        <v>372</v>
      </c>
      <c r="D346" t="s">
        <v>369</v>
      </c>
      <c r="E346" t="s">
        <v>424</v>
      </c>
      <c r="F346" t="s">
        <v>378</v>
      </c>
      <c r="G346" t="s">
        <v>545</v>
      </c>
      <c r="H346" t="s">
        <v>373</v>
      </c>
      <c r="I346" t="s">
        <v>374</v>
      </c>
      <c r="J346" t="s">
        <v>368</v>
      </c>
      <c r="K346" t="s">
        <v>376</v>
      </c>
    </row>
    <row r="347" spans="1:11" x14ac:dyDescent="0.25">
      <c r="A347">
        <v>346</v>
      </c>
      <c r="B347" t="s">
        <v>725</v>
      </c>
      <c r="C347" t="s">
        <v>372</v>
      </c>
      <c r="D347" t="s">
        <v>369</v>
      </c>
      <c r="E347" t="s">
        <v>424</v>
      </c>
      <c r="F347" t="s">
        <v>378</v>
      </c>
      <c r="G347" t="s">
        <v>545</v>
      </c>
      <c r="H347" t="s">
        <v>373</v>
      </c>
      <c r="I347" t="s">
        <v>368</v>
      </c>
      <c r="J347" t="s">
        <v>375</v>
      </c>
      <c r="K347" t="s">
        <v>376</v>
      </c>
    </row>
    <row r="348" spans="1:11" x14ac:dyDescent="0.25">
      <c r="A348">
        <v>347</v>
      </c>
      <c r="B348" t="s">
        <v>726</v>
      </c>
      <c r="C348" t="s">
        <v>368</v>
      </c>
      <c r="D348" t="s">
        <v>373</v>
      </c>
      <c r="E348" t="s">
        <v>424</v>
      </c>
      <c r="F348" t="s">
        <v>378</v>
      </c>
      <c r="G348" t="s">
        <v>545</v>
      </c>
      <c r="H348" t="s">
        <v>372</v>
      </c>
      <c r="I348" t="s">
        <v>374</v>
      </c>
      <c r="J348" t="s">
        <v>370</v>
      </c>
      <c r="K348" t="s">
        <v>376</v>
      </c>
    </row>
    <row r="349" spans="1:11" x14ac:dyDescent="0.25">
      <c r="A349">
        <v>348</v>
      </c>
      <c r="B349" t="s">
        <v>727</v>
      </c>
      <c r="C349" t="s">
        <v>368</v>
      </c>
      <c r="D349" t="s">
        <v>373</v>
      </c>
      <c r="E349" t="s">
        <v>424</v>
      </c>
      <c r="F349" t="s">
        <v>378</v>
      </c>
      <c r="G349" t="s">
        <v>545</v>
      </c>
      <c r="H349" t="s">
        <v>372</v>
      </c>
      <c r="I349" t="s">
        <v>370</v>
      </c>
      <c r="J349" t="s">
        <v>375</v>
      </c>
      <c r="K349" t="s">
        <v>376</v>
      </c>
    </row>
    <row r="350" spans="1:11" x14ac:dyDescent="0.25">
      <c r="A350">
        <v>349</v>
      </c>
      <c r="B350" t="s">
        <v>728</v>
      </c>
      <c r="C350" t="s">
        <v>372</v>
      </c>
      <c r="D350" t="s">
        <v>369</v>
      </c>
      <c r="E350" t="s">
        <v>424</v>
      </c>
      <c r="F350" t="s">
        <v>378</v>
      </c>
      <c r="G350" t="s">
        <v>545</v>
      </c>
      <c r="H350" t="s">
        <v>373</v>
      </c>
      <c r="I350" t="s">
        <v>368</v>
      </c>
      <c r="J350" t="s">
        <v>370</v>
      </c>
      <c r="K350" t="s">
        <v>376</v>
      </c>
    </row>
    <row r="351" spans="1:11" x14ac:dyDescent="0.25">
      <c r="A351">
        <v>350</v>
      </c>
      <c r="B351" t="s">
        <v>729</v>
      </c>
      <c r="C351" t="s">
        <v>368</v>
      </c>
      <c r="D351" t="s">
        <v>369</v>
      </c>
      <c r="E351" t="s">
        <v>424</v>
      </c>
      <c r="F351" t="s">
        <v>378</v>
      </c>
      <c r="G351" t="s">
        <v>545</v>
      </c>
      <c r="H351" t="s">
        <v>371</v>
      </c>
      <c r="I351" t="s">
        <v>374</v>
      </c>
      <c r="J351" t="s">
        <v>375</v>
      </c>
      <c r="K351" t="s">
        <v>376</v>
      </c>
    </row>
    <row r="352" spans="1:11" x14ac:dyDescent="0.25">
      <c r="A352">
        <v>351</v>
      </c>
      <c r="B352" t="s">
        <v>730</v>
      </c>
      <c r="C352" t="s">
        <v>368</v>
      </c>
      <c r="D352" t="s">
        <v>370</v>
      </c>
      <c r="E352" t="s">
        <v>424</v>
      </c>
      <c r="F352" t="s">
        <v>378</v>
      </c>
      <c r="G352" t="s">
        <v>545</v>
      </c>
      <c r="H352" t="s">
        <v>371</v>
      </c>
      <c r="I352" t="s">
        <v>374</v>
      </c>
      <c r="J352" t="s">
        <v>375</v>
      </c>
      <c r="K352" t="s">
        <v>376</v>
      </c>
    </row>
    <row r="353" spans="1:11" x14ac:dyDescent="0.25">
      <c r="A353">
        <v>352</v>
      </c>
      <c r="B353" t="s">
        <v>731</v>
      </c>
      <c r="C353" t="s">
        <v>368</v>
      </c>
      <c r="D353" t="s">
        <v>369</v>
      </c>
      <c r="E353" t="s">
        <v>424</v>
      </c>
      <c r="F353" t="s">
        <v>378</v>
      </c>
      <c r="G353" t="s">
        <v>545</v>
      </c>
      <c r="H353" t="s">
        <v>371</v>
      </c>
      <c r="I353" t="s">
        <v>374</v>
      </c>
      <c r="J353" t="s">
        <v>370</v>
      </c>
      <c r="K353" t="s">
        <v>376</v>
      </c>
    </row>
    <row r="354" spans="1:11" x14ac:dyDescent="0.25">
      <c r="A354">
        <v>353</v>
      </c>
      <c r="B354" t="s">
        <v>732</v>
      </c>
      <c r="C354" t="s">
        <v>368</v>
      </c>
      <c r="D354" t="s">
        <v>369</v>
      </c>
      <c r="E354" t="s">
        <v>424</v>
      </c>
      <c r="F354" t="s">
        <v>378</v>
      </c>
      <c r="G354" t="s">
        <v>545</v>
      </c>
      <c r="H354" t="s">
        <v>371</v>
      </c>
      <c r="I354" t="s">
        <v>370</v>
      </c>
      <c r="J354" t="s">
        <v>375</v>
      </c>
      <c r="K354" t="s">
        <v>376</v>
      </c>
    </row>
    <row r="355" spans="1:11" x14ac:dyDescent="0.25">
      <c r="A355">
        <v>354</v>
      </c>
      <c r="B355" t="s">
        <v>733</v>
      </c>
      <c r="C355" t="s">
        <v>372</v>
      </c>
      <c r="D355" t="s">
        <v>368</v>
      </c>
      <c r="E355" t="s">
        <v>424</v>
      </c>
      <c r="F355" t="s">
        <v>378</v>
      </c>
      <c r="G355" t="s">
        <v>545</v>
      </c>
      <c r="H355" t="s">
        <v>371</v>
      </c>
      <c r="I355" t="s">
        <v>374</v>
      </c>
      <c r="J355" t="s">
        <v>375</v>
      </c>
      <c r="K355" t="s">
        <v>376</v>
      </c>
    </row>
    <row r="356" spans="1:11" x14ac:dyDescent="0.25">
      <c r="A356">
        <v>355</v>
      </c>
      <c r="B356" t="s">
        <v>734</v>
      </c>
      <c r="C356" t="s">
        <v>372</v>
      </c>
      <c r="D356" t="s">
        <v>369</v>
      </c>
      <c r="E356" t="s">
        <v>424</v>
      </c>
      <c r="F356" t="s">
        <v>378</v>
      </c>
      <c r="G356" t="s">
        <v>545</v>
      </c>
      <c r="H356" t="s">
        <v>371</v>
      </c>
      <c r="I356" t="s">
        <v>374</v>
      </c>
      <c r="J356" t="s">
        <v>368</v>
      </c>
      <c r="K356" t="s">
        <v>376</v>
      </c>
    </row>
    <row r="357" spans="1:11" x14ac:dyDescent="0.25">
      <c r="A357">
        <v>356</v>
      </c>
      <c r="B357" t="s">
        <v>735</v>
      </c>
      <c r="C357" t="s">
        <v>372</v>
      </c>
      <c r="D357" t="s">
        <v>369</v>
      </c>
      <c r="E357" t="s">
        <v>424</v>
      </c>
      <c r="F357" t="s">
        <v>378</v>
      </c>
      <c r="G357" t="s">
        <v>545</v>
      </c>
      <c r="H357" t="s">
        <v>371</v>
      </c>
      <c r="I357" t="s">
        <v>368</v>
      </c>
      <c r="J357" t="s">
        <v>375</v>
      </c>
      <c r="K357" t="s">
        <v>376</v>
      </c>
    </row>
    <row r="358" spans="1:11" x14ac:dyDescent="0.25">
      <c r="A358">
        <v>357</v>
      </c>
      <c r="B358" t="s">
        <v>736</v>
      </c>
      <c r="C358" t="s">
        <v>372</v>
      </c>
      <c r="D358" t="s">
        <v>368</v>
      </c>
      <c r="E358" t="s">
        <v>424</v>
      </c>
      <c r="F358" t="s">
        <v>378</v>
      </c>
      <c r="G358" t="s">
        <v>545</v>
      </c>
      <c r="H358" t="s">
        <v>371</v>
      </c>
      <c r="I358" t="s">
        <v>374</v>
      </c>
      <c r="J358" t="s">
        <v>370</v>
      </c>
      <c r="K358" t="s">
        <v>376</v>
      </c>
    </row>
    <row r="359" spans="1:11" x14ac:dyDescent="0.25">
      <c r="A359">
        <v>358</v>
      </c>
      <c r="B359" t="s">
        <v>737</v>
      </c>
      <c r="C359" t="s">
        <v>372</v>
      </c>
      <c r="D359" t="s">
        <v>368</v>
      </c>
      <c r="E359" t="s">
        <v>424</v>
      </c>
      <c r="F359" t="s">
        <v>378</v>
      </c>
      <c r="G359" t="s">
        <v>545</v>
      </c>
      <c r="H359" t="s">
        <v>371</v>
      </c>
      <c r="I359" t="s">
        <v>370</v>
      </c>
      <c r="J359" t="s">
        <v>375</v>
      </c>
      <c r="K359" t="s">
        <v>376</v>
      </c>
    </row>
    <row r="360" spans="1:11" x14ac:dyDescent="0.25">
      <c r="A360">
        <v>359</v>
      </c>
      <c r="B360" t="s">
        <v>738</v>
      </c>
      <c r="C360" t="s">
        <v>372</v>
      </c>
      <c r="D360" t="s">
        <v>369</v>
      </c>
      <c r="E360" t="s">
        <v>424</v>
      </c>
      <c r="F360" t="s">
        <v>378</v>
      </c>
      <c r="G360" t="s">
        <v>545</v>
      </c>
      <c r="H360" t="s">
        <v>371</v>
      </c>
      <c r="I360" t="s">
        <v>368</v>
      </c>
      <c r="J360" t="s">
        <v>370</v>
      </c>
      <c r="K360" t="s">
        <v>376</v>
      </c>
    </row>
    <row r="361" spans="1:11" x14ac:dyDescent="0.25">
      <c r="A361">
        <v>360</v>
      </c>
      <c r="B361" t="s">
        <v>739</v>
      </c>
      <c r="C361" t="s">
        <v>368</v>
      </c>
      <c r="D361" t="s">
        <v>373</v>
      </c>
      <c r="E361" t="s">
        <v>424</v>
      </c>
      <c r="F361" t="s">
        <v>378</v>
      </c>
      <c r="G361" t="s">
        <v>545</v>
      </c>
      <c r="H361" t="s">
        <v>371</v>
      </c>
      <c r="I361" t="s">
        <v>374</v>
      </c>
      <c r="J361" t="s">
        <v>375</v>
      </c>
      <c r="K361" t="s">
        <v>376</v>
      </c>
    </row>
    <row r="362" spans="1:11" x14ac:dyDescent="0.25">
      <c r="A362">
        <v>361</v>
      </c>
      <c r="B362" t="s">
        <v>740</v>
      </c>
      <c r="C362" t="s">
        <v>368</v>
      </c>
      <c r="D362" t="s">
        <v>373</v>
      </c>
      <c r="E362" t="s">
        <v>424</v>
      </c>
      <c r="F362" t="s">
        <v>378</v>
      </c>
      <c r="G362" t="s">
        <v>545</v>
      </c>
      <c r="H362" t="s">
        <v>371</v>
      </c>
      <c r="I362" t="s">
        <v>374</v>
      </c>
      <c r="J362" t="s">
        <v>369</v>
      </c>
      <c r="K362" t="s">
        <v>376</v>
      </c>
    </row>
    <row r="363" spans="1:11" x14ac:dyDescent="0.25">
      <c r="A363">
        <v>362</v>
      </c>
      <c r="B363" t="s">
        <v>741</v>
      </c>
      <c r="C363" t="s">
        <v>368</v>
      </c>
      <c r="D363" t="s">
        <v>373</v>
      </c>
      <c r="E363" t="s">
        <v>424</v>
      </c>
      <c r="F363" t="s">
        <v>378</v>
      </c>
      <c r="G363" t="s">
        <v>545</v>
      </c>
      <c r="H363" t="s">
        <v>371</v>
      </c>
      <c r="I363" t="s">
        <v>369</v>
      </c>
      <c r="J363" t="s">
        <v>375</v>
      </c>
      <c r="K363" t="s">
        <v>376</v>
      </c>
    </row>
    <row r="364" spans="1:11" x14ac:dyDescent="0.25">
      <c r="A364">
        <v>363</v>
      </c>
      <c r="B364" t="s">
        <v>742</v>
      </c>
      <c r="C364" t="s">
        <v>368</v>
      </c>
      <c r="D364" t="s">
        <v>373</v>
      </c>
      <c r="E364" t="s">
        <v>424</v>
      </c>
      <c r="F364" t="s">
        <v>378</v>
      </c>
      <c r="G364" t="s">
        <v>545</v>
      </c>
      <c r="H364" t="s">
        <v>371</v>
      </c>
      <c r="I364" t="s">
        <v>374</v>
      </c>
      <c r="J364" t="s">
        <v>370</v>
      </c>
      <c r="K364" t="s">
        <v>376</v>
      </c>
    </row>
    <row r="365" spans="1:11" x14ac:dyDescent="0.25">
      <c r="A365">
        <v>364</v>
      </c>
      <c r="B365" t="s">
        <v>743</v>
      </c>
      <c r="C365" t="s">
        <v>368</v>
      </c>
      <c r="D365" t="s">
        <v>373</v>
      </c>
      <c r="E365" t="s">
        <v>424</v>
      </c>
      <c r="F365" t="s">
        <v>378</v>
      </c>
      <c r="G365" t="s">
        <v>545</v>
      </c>
      <c r="H365" t="s">
        <v>371</v>
      </c>
      <c r="I365" t="s">
        <v>370</v>
      </c>
      <c r="J365" t="s">
        <v>375</v>
      </c>
      <c r="K365" t="s">
        <v>376</v>
      </c>
    </row>
    <row r="366" spans="1:11" x14ac:dyDescent="0.25">
      <c r="A366">
        <v>365</v>
      </c>
      <c r="B366" t="s">
        <v>744</v>
      </c>
      <c r="C366" t="s">
        <v>368</v>
      </c>
      <c r="D366" t="s">
        <v>373</v>
      </c>
      <c r="E366" t="s">
        <v>424</v>
      </c>
      <c r="F366" t="s">
        <v>378</v>
      </c>
      <c r="G366" t="s">
        <v>545</v>
      </c>
      <c r="H366" t="s">
        <v>371</v>
      </c>
      <c r="I366" t="s">
        <v>370</v>
      </c>
      <c r="J366" t="s">
        <v>369</v>
      </c>
      <c r="K366" t="s">
        <v>376</v>
      </c>
    </row>
    <row r="367" spans="1:11" x14ac:dyDescent="0.25">
      <c r="A367">
        <v>366</v>
      </c>
      <c r="B367" t="s">
        <v>745</v>
      </c>
      <c r="C367" t="s">
        <v>372</v>
      </c>
      <c r="D367" t="s">
        <v>373</v>
      </c>
      <c r="E367" t="s">
        <v>424</v>
      </c>
      <c r="F367" t="s">
        <v>378</v>
      </c>
      <c r="G367" t="s">
        <v>545</v>
      </c>
      <c r="H367" t="s">
        <v>371</v>
      </c>
      <c r="I367" t="s">
        <v>374</v>
      </c>
      <c r="J367" t="s">
        <v>368</v>
      </c>
      <c r="K367" t="s">
        <v>376</v>
      </c>
    </row>
    <row r="368" spans="1:11" x14ac:dyDescent="0.25">
      <c r="A368">
        <v>367</v>
      </c>
      <c r="B368" t="s">
        <v>746</v>
      </c>
      <c r="C368" t="s">
        <v>372</v>
      </c>
      <c r="D368" t="s">
        <v>373</v>
      </c>
      <c r="E368" t="s">
        <v>424</v>
      </c>
      <c r="F368" t="s">
        <v>378</v>
      </c>
      <c r="G368" t="s">
        <v>545</v>
      </c>
      <c r="H368" t="s">
        <v>371</v>
      </c>
      <c r="I368" t="s">
        <v>368</v>
      </c>
      <c r="J368" t="s">
        <v>375</v>
      </c>
      <c r="K368" t="s">
        <v>376</v>
      </c>
    </row>
    <row r="369" spans="1:11" x14ac:dyDescent="0.25">
      <c r="A369">
        <v>368</v>
      </c>
      <c r="B369" t="s">
        <v>747</v>
      </c>
      <c r="C369" t="s">
        <v>372</v>
      </c>
      <c r="D369" t="s">
        <v>373</v>
      </c>
      <c r="E369" t="s">
        <v>424</v>
      </c>
      <c r="F369" t="s">
        <v>378</v>
      </c>
      <c r="G369" t="s">
        <v>545</v>
      </c>
      <c r="H369" t="s">
        <v>371</v>
      </c>
      <c r="I369" t="s">
        <v>368</v>
      </c>
      <c r="J369" t="s">
        <v>369</v>
      </c>
      <c r="K369" t="s">
        <v>376</v>
      </c>
    </row>
    <row r="370" spans="1:11" x14ac:dyDescent="0.25">
      <c r="A370">
        <v>369</v>
      </c>
      <c r="B370" t="s">
        <v>748</v>
      </c>
      <c r="C370" t="s">
        <v>372</v>
      </c>
      <c r="D370" t="s">
        <v>373</v>
      </c>
      <c r="E370" t="s">
        <v>424</v>
      </c>
      <c r="F370" t="s">
        <v>378</v>
      </c>
      <c r="G370" t="s">
        <v>545</v>
      </c>
      <c r="H370" t="s">
        <v>371</v>
      </c>
      <c r="I370" t="s">
        <v>368</v>
      </c>
      <c r="J370" t="s">
        <v>370</v>
      </c>
      <c r="K370" t="s">
        <v>376</v>
      </c>
    </row>
    <row r="371" spans="1:11" x14ac:dyDescent="0.25">
      <c r="A371">
        <v>370</v>
      </c>
      <c r="B371" t="s">
        <v>749</v>
      </c>
      <c r="C371" t="s">
        <v>370</v>
      </c>
      <c r="D371" t="s">
        <v>369</v>
      </c>
      <c r="E371" t="s">
        <v>424</v>
      </c>
      <c r="F371" t="s">
        <v>387</v>
      </c>
      <c r="G371" t="s">
        <v>545</v>
      </c>
      <c r="H371" t="s">
        <v>372</v>
      </c>
      <c r="I371" t="s">
        <v>374</v>
      </c>
      <c r="J371" t="s">
        <v>375</v>
      </c>
      <c r="K371" t="s">
        <v>376</v>
      </c>
    </row>
    <row r="372" spans="1:11" x14ac:dyDescent="0.25">
      <c r="A372">
        <v>371</v>
      </c>
      <c r="B372" t="s">
        <v>750</v>
      </c>
      <c r="C372" t="s">
        <v>370</v>
      </c>
      <c r="D372" t="s">
        <v>369</v>
      </c>
      <c r="E372" t="s">
        <v>424</v>
      </c>
      <c r="F372" t="s">
        <v>387</v>
      </c>
      <c r="G372" t="s">
        <v>545</v>
      </c>
      <c r="H372" t="s">
        <v>373</v>
      </c>
      <c r="I372" t="s">
        <v>374</v>
      </c>
      <c r="J372" t="s">
        <v>375</v>
      </c>
      <c r="K372" t="s">
        <v>376</v>
      </c>
    </row>
    <row r="373" spans="1:11" x14ac:dyDescent="0.25">
      <c r="A373">
        <v>372</v>
      </c>
      <c r="B373" t="s">
        <v>751</v>
      </c>
      <c r="C373" t="s">
        <v>372</v>
      </c>
      <c r="D373" t="s">
        <v>369</v>
      </c>
      <c r="E373" t="s">
        <v>424</v>
      </c>
      <c r="F373" t="s">
        <v>387</v>
      </c>
      <c r="G373" t="s">
        <v>545</v>
      </c>
      <c r="H373" t="s">
        <v>373</v>
      </c>
      <c r="I373" t="s">
        <v>374</v>
      </c>
      <c r="J373" t="s">
        <v>375</v>
      </c>
      <c r="K373" t="s">
        <v>376</v>
      </c>
    </row>
    <row r="374" spans="1:11" x14ac:dyDescent="0.25">
      <c r="A374">
        <v>373</v>
      </c>
      <c r="B374" t="s">
        <v>752</v>
      </c>
      <c r="C374" t="s">
        <v>370</v>
      </c>
      <c r="D374" t="s">
        <v>373</v>
      </c>
      <c r="E374" t="s">
        <v>424</v>
      </c>
      <c r="F374" t="s">
        <v>387</v>
      </c>
      <c r="G374" t="s">
        <v>545</v>
      </c>
      <c r="H374" t="s">
        <v>372</v>
      </c>
      <c r="I374" t="s">
        <v>374</v>
      </c>
      <c r="J374" t="s">
        <v>375</v>
      </c>
      <c r="K374" t="s">
        <v>376</v>
      </c>
    </row>
    <row r="375" spans="1:11" x14ac:dyDescent="0.25">
      <c r="A375">
        <v>374</v>
      </c>
      <c r="B375" t="s">
        <v>753</v>
      </c>
      <c r="C375" t="s">
        <v>372</v>
      </c>
      <c r="D375" t="s">
        <v>369</v>
      </c>
      <c r="E375" t="s">
        <v>424</v>
      </c>
      <c r="F375" t="s">
        <v>387</v>
      </c>
      <c r="G375" t="s">
        <v>545</v>
      </c>
      <c r="H375" t="s">
        <v>373</v>
      </c>
      <c r="I375" t="s">
        <v>374</v>
      </c>
      <c r="J375" t="s">
        <v>370</v>
      </c>
      <c r="K375" t="s">
        <v>376</v>
      </c>
    </row>
    <row r="376" spans="1:11" x14ac:dyDescent="0.25">
      <c r="A376">
        <v>375</v>
      </c>
      <c r="B376" t="s">
        <v>754</v>
      </c>
      <c r="C376" t="s">
        <v>372</v>
      </c>
      <c r="D376" t="s">
        <v>369</v>
      </c>
      <c r="E376" t="s">
        <v>424</v>
      </c>
      <c r="F376" t="s">
        <v>387</v>
      </c>
      <c r="G376" t="s">
        <v>545</v>
      </c>
      <c r="H376" t="s">
        <v>373</v>
      </c>
      <c r="I376" t="s">
        <v>370</v>
      </c>
      <c r="J376" t="s">
        <v>375</v>
      </c>
      <c r="K376" t="s">
        <v>376</v>
      </c>
    </row>
    <row r="377" spans="1:11" x14ac:dyDescent="0.25">
      <c r="A377">
        <v>376</v>
      </c>
      <c r="B377" t="s">
        <v>755</v>
      </c>
      <c r="C377" t="s">
        <v>370</v>
      </c>
      <c r="D377" t="s">
        <v>369</v>
      </c>
      <c r="E377" t="s">
        <v>424</v>
      </c>
      <c r="F377" t="s">
        <v>387</v>
      </c>
      <c r="G377" t="s">
        <v>545</v>
      </c>
      <c r="H377" t="s">
        <v>371</v>
      </c>
      <c r="I377" t="s">
        <v>374</v>
      </c>
      <c r="J377" t="s">
        <v>375</v>
      </c>
      <c r="K377" t="s">
        <v>376</v>
      </c>
    </row>
    <row r="378" spans="1:11" x14ac:dyDescent="0.25">
      <c r="A378">
        <v>377</v>
      </c>
      <c r="B378" t="s">
        <v>756</v>
      </c>
      <c r="C378" t="s">
        <v>372</v>
      </c>
      <c r="D378" t="s">
        <v>369</v>
      </c>
      <c r="E378" t="s">
        <v>424</v>
      </c>
      <c r="F378" t="s">
        <v>387</v>
      </c>
      <c r="G378" t="s">
        <v>545</v>
      </c>
      <c r="H378" t="s">
        <v>371</v>
      </c>
      <c r="I378" t="s">
        <v>374</v>
      </c>
      <c r="J378" t="s">
        <v>375</v>
      </c>
      <c r="K378" t="s">
        <v>376</v>
      </c>
    </row>
    <row r="379" spans="1:11" x14ac:dyDescent="0.25">
      <c r="A379">
        <v>378</v>
      </c>
      <c r="B379" t="s">
        <v>757</v>
      </c>
      <c r="C379" t="s">
        <v>372</v>
      </c>
      <c r="D379" t="s">
        <v>370</v>
      </c>
      <c r="E379" t="s">
        <v>424</v>
      </c>
      <c r="F379" t="s">
        <v>387</v>
      </c>
      <c r="G379" t="s">
        <v>545</v>
      </c>
      <c r="H379" t="s">
        <v>371</v>
      </c>
      <c r="I379" t="s">
        <v>374</v>
      </c>
      <c r="J379" t="s">
        <v>375</v>
      </c>
      <c r="K379" t="s">
        <v>376</v>
      </c>
    </row>
    <row r="380" spans="1:11" x14ac:dyDescent="0.25">
      <c r="A380">
        <v>379</v>
      </c>
      <c r="B380" t="s">
        <v>758</v>
      </c>
      <c r="C380" t="s">
        <v>372</v>
      </c>
      <c r="D380" t="s">
        <v>369</v>
      </c>
      <c r="E380" t="s">
        <v>424</v>
      </c>
      <c r="F380" t="s">
        <v>387</v>
      </c>
      <c r="G380" t="s">
        <v>545</v>
      </c>
      <c r="H380" t="s">
        <v>371</v>
      </c>
      <c r="I380" t="s">
        <v>374</v>
      </c>
      <c r="J380" t="s">
        <v>370</v>
      </c>
      <c r="K380" t="s">
        <v>376</v>
      </c>
    </row>
    <row r="381" spans="1:11" x14ac:dyDescent="0.25">
      <c r="A381">
        <v>380</v>
      </c>
      <c r="B381" t="s">
        <v>759</v>
      </c>
      <c r="C381" t="s">
        <v>372</v>
      </c>
      <c r="D381" t="s">
        <v>369</v>
      </c>
      <c r="E381" t="s">
        <v>424</v>
      </c>
      <c r="F381" t="s">
        <v>387</v>
      </c>
      <c r="G381" t="s">
        <v>545</v>
      </c>
      <c r="H381" t="s">
        <v>371</v>
      </c>
      <c r="I381" t="s">
        <v>370</v>
      </c>
      <c r="J381" t="s">
        <v>375</v>
      </c>
      <c r="K381" t="s">
        <v>376</v>
      </c>
    </row>
    <row r="382" spans="1:11" x14ac:dyDescent="0.25">
      <c r="A382">
        <v>381</v>
      </c>
      <c r="B382" t="s">
        <v>760</v>
      </c>
      <c r="C382" t="s">
        <v>387</v>
      </c>
      <c r="D382" t="s">
        <v>369</v>
      </c>
      <c r="E382" t="s">
        <v>424</v>
      </c>
      <c r="F382" t="s">
        <v>371</v>
      </c>
      <c r="G382" t="s">
        <v>545</v>
      </c>
      <c r="H382" t="s">
        <v>373</v>
      </c>
      <c r="I382" t="s">
        <v>374</v>
      </c>
      <c r="J382" t="s">
        <v>375</v>
      </c>
      <c r="K382" t="s">
        <v>376</v>
      </c>
    </row>
    <row r="383" spans="1:11" x14ac:dyDescent="0.25">
      <c r="A383">
        <v>382</v>
      </c>
      <c r="B383" t="s">
        <v>761</v>
      </c>
      <c r="C383" t="s">
        <v>370</v>
      </c>
      <c r="D383" t="s">
        <v>373</v>
      </c>
      <c r="E383" t="s">
        <v>424</v>
      </c>
      <c r="F383" t="s">
        <v>387</v>
      </c>
      <c r="G383" t="s">
        <v>545</v>
      </c>
      <c r="H383" t="s">
        <v>371</v>
      </c>
      <c r="I383" t="s">
        <v>374</v>
      </c>
      <c r="J383" t="s">
        <v>375</v>
      </c>
      <c r="K383" t="s">
        <v>376</v>
      </c>
    </row>
    <row r="384" spans="1:11" x14ac:dyDescent="0.25">
      <c r="A384">
        <v>383</v>
      </c>
      <c r="B384" t="s">
        <v>762</v>
      </c>
      <c r="C384" t="s">
        <v>387</v>
      </c>
      <c r="D384" t="s">
        <v>369</v>
      </c>
      <c r="E384" t="s">
        <v>424</v>
      </c>
      <c r="F384" t="s">
        <v>371</v>
      </c>
      <c r="G384" t="s">
        <v>545</v>
      </c>
      <c r="H384" t="s">
        <v>373</v>
      </c>
      <c r="I384" t="s">
        <v>374</v>
      </c>
      <c r="J384" t="s">
        <v>370</v>
      </c>
      <c r="K384" t="s">
        <v>376</v>
      </c>
    </row>
    <row r="385" spans="1:11" x14ac:dyDescent="0.25">
      <c r="A385">
        <v>384</v>
      </c>
      <c r="B385" t="s">
        <v>763</v>
      </c>
      <c r="C385" t="s">
        <v>387</v>
      </c>
      <c r="D385" t="s">
        <v>369</v>
      </c>
      <c r="E385" t="s">
        <v>424</v>
      </c>
      <c r="F385" t="s">
        <v>371</v>
      </c>
      <c r="G385" t="s">
        <v>545</v>
      </c>
      <c r="H385" t="s">
        <v>373</v>
      </c>
      <c r="I385" t="s">
        <v>370</v>
      </c>
      <c r="J385" t="s">
        <v>375</v>
      </c>
      <c r="K385" t="s">
        <v>376</v>
      </c>
    </row>
    <row r="386" spans="1:11" x14ac:dyDescent="0.25">
      <c r="A386">
        <v>385</v>
      </c>
      <c r="B386" t="s">
        <v>764</v>
      </c>
      <c r="C386" t="s">
        <v>372</v>
      </c>
      <c r="D386" t="s">
        <v>373</v>
      </c>
      <c r="E386" t="s">
        <v>424</v>
      </c>
      <c r="F386" t="s">
        <v>387</v>
      </c>
      <c r="G386" t="s">
        <v>545</v>
      </c>
      <c r="H386" t="s">
        <v>371</v>
      </c>
      <c r="I386" t="s">
        <v>374</v>
      </c>
      <c r="J386" t="s">
        <v>375</v>
      </c>
      <c r="K386" t="s">
        <v>376</v>
      </c>
    </row>
    <row r="387" spans="1:11" x14ac:dyDescent="0.25">
      <c r="A387">
        <v>386</v>
      </c>
      <c r="B387" t="s">
        <v>765</v>
      </c>
      <c r="C387" t="s">
        <v>372</v>
      </c>
      <c r="D387" t="s">
        <v>373</v>
      </c>
      <c r="E387" t="s">
        <v>424</v>
      </c>
      <c r="F387" t="s">
        <v>387</v>
      </c>
      <c r="G387" t="s">
        <v>545</v>
      </c>
      <c r="H387" t="s">
        <v>371</v>
      </c>
      <c r="I387" t="s">
        <v>374</v>
      </c>
      <c r="J387" t="s">
        <v>369</v>
      </c>
      <c r="K387" t="s">
        <v>376</v>
      </c>
    </row>
    <row r="388" spans="1:11" x14ac:dyDescent="0.25">
      <c r="A388">
        <v>387</v>
      </c>
      <c r="B388" t="s">
        <v>766</v>
      </c>
      <c r="C388" t="s">
        <v>372</v>
      </c>
      <c r="D388" t="s">
        <v>373</v>
      </c>
      <c r="E388" t="s">
        <v>424</v>
      </c>
      <c r="F388" t="s">
        <v>387</v>
      </c>
      <c r="G388" t="s">
        <v>545</v>
      </c>
      <c r="H388" t="s">
        <v>371</v>
      </c>
      <c r="I388" t="s">
        <v>369</v>
      </c>
      <c r="J388" t="s">
        <v>375</v>
      </c>
      <c r="K388" t="s">
        <v>376</v>
      </c>
    </row>
    <row r="389" spans="1:11" x14ac:dyDescent="0.25">
      <c r="A389">
        <v>388</v>
      </c>
      <c r="B389" t="s">
        <v>767</v>
      </c>
      <c r="C389" t="s">
        <v>372</v>
      </c>
      <c r="D389" t="s">
        <v>373</v>
      </c>
      <c r="E389" t="s">
        <v>424</v>
      </c>
      <c r="F389" t="s">
        <v>387</v>
      </c>
      <c r="G389" t="s">
        <v>545</v>
      </c>
      <c r="H389" t="s">
        <v>371</v>
      </c>
      <c r="I389" t="s">
        <v>374</v>
      </c>
      <c r="J389" t="s">
        <v>370</v>
      </c>
      <c r="K389" t="s">
        <v>376</v>
      </c>
    </row>
    <row r="390" spans="1:11" x14ac:dyDescent="0.25">
      <c r="A390">
        <v>389</v>
      </c>
      <c r="B390" t="s">
        <v>768</v>
      </c>
      <c r="C390" t="s">
        <v>372</v>
      </c>
      <c r="D390" t="s">
        <v>373</v>
      </c>
      <c r="E390" t="s">
        <v>424</v>
      </c>
      <c r="F390" t="s">
        <v>387</v>
      </c>
      <c r="G390" t="s">
        <v>545</v>
      </c>
      <c r="H390" t="s">
        <v>371</v>
      </c>
      <c r="I390" t="s">
        <v>370</v>
      </c>
      <c r="J390" t="s">
        <v>375</v>
      </c>
      <c r="K390" t="s">
        <v>376</v>
      </c>
    </row>
    <row r="391" spans="1:11" x14ac:dyDescent="0.25">
      <c r="A391">
        <v>390</v>
      </c>
      <c r="B391" t="s">
        <v>769</v>
      </c>
      <c r="C391" t="s">
        <v>372</v>
      </c>
      <c r="D391" t="s">
        <v>373</v>
      </c>
      <c r="E391" t="s">
        <v>424</v>
      </c>
      <c r="F391" t="s">
        <v>387</v>
      </c>
      <c r="G391" t="s">
        <v>545</v>
      </c>
      <c r="H391" t="s">
        <v>371</v>
      </c>
      <c r="I391" t="s">
        <v>370</v>
      </c>
      <c r="J391" t="s">
        <v>369</v>
      </c>
      <c r="K391" t="s">
        <v>376</v>
      </c>
    </row>
    <row r="392" spans="1:11" x14ac:dyDescent="0.25">
      <c r="A392">
        <v>391</v>
      </c>
      <c r="B392" t="s">
        <v>770</v>
      </c>
      <c r="C392" t="s">
        <v>368</v>
      </c>
      <c r="D392" t="s">
        <v>369</v>
      </c>
      <c r="E392" t="s">
        <v>424</v>
      </c>
      <c r="F392" t="s">
        <v>545</v>
      </c>
      <c r="G392" t="s">
        <v>370</v>
      </c>
      <c r="H392" t="s">
        <v>387</v>
      </c>
      <c r="I392" t="s">
        <v>374</v>
      </c>
      <c r="J392" t="s">
        <v>375</v>
      </c>
      <c r="K392" t="s">
        <v>376</v>
      </c>
    </row>
    <row r="393" spans="1:11" x14ac:dyDescent="0.25">
      <c r="A393">
        <v>392</v>
      </c>
      <c r="B393" t="s">
        <v>771</v>
      </c>
      <c r="C393" t="s">
        <v>368</v>
      </c>
      <c r="D393" t="s">
        <v>369</v>
      </c>
      <c r="E393" t="s">
        <v>424</v>
      </c>
      <c r="F393" t="s">
        <v>387</v>
      </c>
      <c r="G393" t="s">
        <v>545</v>
      </c>
      <c r="H393" t="s">
        <v>372</v>
      </c>
      <c r="I393" t="s">
        <v>374</v>
      </c>
      <c r="J393" t="s">
        <v>375</v>
      </c>
      <c r="K393" t="s">
        <v>376</v>
      </c>
    </row>
    <row r="394" spans="1:11" x14ac:dyDescent="0.25">
      <c r="A394">
        <v>393</v>
      </c>
      <c r="B394" t="s">
        <v>772</v>
      </c>
      <c r="C394" t="s">
        <v>368</v>
      </c>
      <c r="D394" t="s">
        <v>370</v>
      </c>
      <c r="E394" t="s">
        <v>424</v>
      </c>
      <c r="F394" t="s">
        <v>387</v>
      </c>
      <c r="G394" t="s">
        <v>545</v>
      </c>
      <c r="H394" t="s">
        <v>372</v>
      </c>
      <c r="I394" t="s">
        <v>374</v>
      </c>
      <c r="J394" t="s">
        <v>375</v>
      </c>
      <c r="K394" t="s">
        <v>376</v>
      </c>
    </row>
    <row r="395" spans="1:11" x14ac:dyDescent="0.25">
      <c r="A395">
        <v>394</v>
      </c>
      <c r="B395" t="s">
        <v>773</v>
      </c>
      <c r="C395" t="s">
        <v>368</v>
      </c>
      <c r="D395" t="s">
        <v>369</v>
      </c>
      <c r="E395" t="s">
        <v>424</v>
      </c>
      <c r="F395" t="s">
        <v>387</v>
      </c>
      <c r="G395" t="s">
        <v>545</v>
      </c>
      <c r="H395" t="s">
        <v>372</v>
      </c>
      <c r="I395" t="s">
        <v>374</v>
      </c>
      <c r="J395" t="s">
        <v>370</v>
      </c>
      <c r="K395" t="s">
        <v>376</v>
      </c>
    </row>
    <row r="396" spans="1:11" x14ac:dyDescent="0.25">
      <c r="A396">
        <v>395</v>
      </c>
      <c r="B396" t="s">
        <v>774</v>
      </c>
      <c r="C396" t="s">
        <v>368</v>
      </c>
      <c r="D396" t="s">
        <v>369</v>
      </c>
      <c r="E396" t="s">
        <v>424</v>
      </c>
      <c r="F396" t="s">
        <v>387</v>
      </c>
      <c r="G396" t="s">
        <v>545</v>
      </c>
      <c r="H396" t="s">
        <v>372</v>
      </c>
      <c r="I396" t="s">
        <v>370</v>
      </c>
      <c r="J396" t="s">
        <v>375</v>
      </c>
      <c r="K396" t="s">
        <v>376</v>
      </c>
    </row>
    <row r="397" spans="1:11" x14ac:dyDescent="0.25">
      <c r="A397">
        <v>396</v>
      </c>
      <c r="B397" t="s">
        <v>775</v>
      </c>
      <c r="C397" t="s">
        <v>368</v>
      </c>
      <c r="D397" t="s">
        <v>369</v>
      </c>
      <c r="E397" t="s">
        <v>424</v>
      </c>
      <c r="F397" t="s">
        <v>387</v>
      </c>
      <c r="G397" t="s">
        <v>545</v>
      </c>
      <c r="H397" t="s">
        <v>373</v>
      </c>
      <c r="I397" t="s">
        <v>374</v>
      </c>
      <c r="J397" t="s">
        <v>375</v>
      </c>
      <c r="K397" t="s">
        <v>376</v>
      </c>
    </row>
    <row r="398" spans="1:11" x14ac:dyDescent="0.25">
      <c r="A398">
        <v>397</v>
      </c>
      <c r="B398" t="s">
        <v>776</v>
      </c>
      <c r="C398" t="s">
        <v>368</v>
      </c>
      <c r="D398" t="s">
        <v>373</v>
      </c>
      <c r="E398" t="s">
        <v>424</v>
      </c>
      <c r="F398" t="s">
        <v>545</v>
      </c>
      <c r="G398" t="s">
        <v>370</v>
      </c>
      <c r="H398" t="s">
        <v>387</v>
      </c>
      <c r="I398" t="s">
        <v>374</v>
      </c>
      <c r="J398" t="s">
        <v>375</v>
      </c>
      <c r="K398" t="s">
        <v>376</v>
      </c>
    </row>
    <row r="399" spans="1:11" x14ac:dyDescent="0.25">
      <c r="A399">
        <v>398</v>
      </c>
      <c r="B399" t="s">
        <v>777</v>
      </c>
      <c r="C399" t="s">
        <v>368</v>
      </c>
      <c r="D399" t="s">
        <v>369</v>
      </c>
      <c r="E399" t="s">
        <v>424</v>
      </c>
      <c r="F399" t="s">
        <v>387</v>
      </c>
      <c r="G399" t="s">
        <v>545</v>
      </c>
      <c r="H399" t="s">
        <v>373</v>
      </c>
      <c r="I399" t="s">
        <v>374</v>
      </c>
      <c r="J399" t="s">
        <v>370</v>
      </c>
      <c r="K399" t="s">
        <v>376</v>
      </c>
    </row>
    <row r="400" spans="1:11" x14ac:dyDescent="0.25">
      <c r="A400">
        <v>399</v>
      </c>
      <c r="B400" t="s">
        <v>778</v>
      </c>
      <c r="C400" t="s">
        <v>368</v>
      </c>
      <c r="D400" t="s">
        <v>369</v>
      </c>
      <c r="E400" t="s">
        <v>424</v>
      </c>
      <c r="F400" t="s">
        <v>387</v>
      </c>
      <c r="G400" t="s">
        <v>545</v>
      </c>
      <c r="H400" t="s">
        <v>373</v>
      </c>
      <c r="I400" t="s">
        <v>370</v>
      </c>
      <c r="J400" t="s">
        <v>375</v>
      </c>
      <c r="K400" t="s">
        <v>376</v>
      </c>
    </row>
    <row r="401" spans="1:11" x14ac:dyDescent="0.25">
      <c r="A401">
        <v>400</v>
      </c>
      <c r="B401" t="s">
        <v>779</v>
      </c>
      <c r="C401" t="s">
        <v>368</v>
      </c>
      <c r="D401" t="s">
        <v>373</v>
      </c>
      <c r="E401" t="s">
        <v>424</v>
      </c>
      <c r="F401" t="s">
        <v>387</v>
      </c>
      <c r="G401" t="s">
        <v>545</v>
      </c>
      <c r="H401" t="s">
        <v>372</v>
      </c>
      <c r="I401" t="s">
        <v>374</v>
      </c>
      <c r="J401" t="s">
        <v>375</v>
      </c>
      <c r="K401" t="s">
        <v>376</v>
      </c>
    </row>
    <row r="402" spans="1:11" x14ac:dyDescent="0.25">
      <c r="A402">
        <v>401</v>
      </c>
      <c r="B402" t="s">
        <v>780</v>
      </c>
      <c r="C402" t="s">
        <v>372</v>
      </c>
      <c r="D402" t="s">
        <v>369</v>
      </c>
      <c r="E402" t="s">
        <v>424</v>
      </c>
      <c r="F402" t="s">
        <v>387</v>
      </c>
      <c r="G402" t="s">
        <v>545</v>
      </c>
      <c r="H402" t="s">
        <v>373</v>
      </c>
      <c r="I402" t="s">
        <v>374</v>
      </c>
      <c r="J402" t="s">
        <v>368</v>
      </c>
      <c r="K402" t="s">
        <v>376</v>
      </c>
    </row>
    <row r="403" spans="1:11" x14ac:dyDescent="0.25">
      <c r="A403">
        <v>402</v>
      </c>
      <c r="B403" t="s">
        <v>781</v>
      </c>
      <c r="C403" t="s">
        <v>372</v>
      </c>
      <c r="D403" t="s">
        <v>369</v>
      </c>
      <c r="E403" t="s">
        <v>424</v>
      </c>
      <c r="F403" t="s">
        <v>387</v>
      </c>
      <c r="G403" t="s">
        <v>545</v>
      </c>
      <c r="H403" t="s">
        <v>373</v>
      </c>
      <c r="I403" t="s">
        <v>368</v>
      </c>
      <c r="J403" t="s">
        <v>375</v>
      </c>
      <c r="K403" t="s">
        <v>376</v>
      </c>
    </row>
    <row r="404" spans="1:11" x14ac:dyDescent="0.25">
      <c r="A404">
        <v>403</v>
      </c>
      <c r="B404" t="s">
        <v>782</v>
      </c>
      <c r="C404" t="s">
        <v>368</v>
      </c>
      <c r="D404" t="s">
        <v>373</v>
      </c>
      <c r="E404" t="s">
        <v>424</v>
      </c>
      <c r="F404" t="s">
        <v>387</v>
      </c>
      <c r="G404" t="s">
        <v>545</v>
      </c>
      <c r="H404" t="s">
        <v>372</v>
      </c>
      <c r="I404" t="s">
        <v>374</v>
      </c>
      <c r="J404" t="s">
        <v>370</v>
      </c>
      <c r="K404" t="s">
        <v>376</v>
      </c>
    </row>
    <row r="405" spans="1:11" x14ac:dyDescent="0.25">
      <c r="A405">
        <v>404</v>
      </c>
      <c r="B405" t="s">
        <v>783</v>
      </c>
      <c r="C405" t="s">
        <v>368</v>
      </c>
      <c r="D405" t="s">
        <v>373</v>
      </c>
      <c r="E405" t="s">
        <v>424</v>
      </c>
      <c r="F405" t="s">
        <v>387</v>
      </c>
      <c r="G405" t="s">
        <v>545</v>
      </c>
      <c r="H405" t="s">
        <v>372</v>
      </c>
      <c r="I405" t="s">
        <v>370</v>
      </c>
      <c r="J405" t="s">
        <v>375</v>
      </c>
      <c r="K405" t="s">
        <v>376</v>
      </c>
    </row>
    <row r="406" spans="1:11" x14ac:dyDescent="0.25">
      <c r="A406">
        <v>405</v>
      </c>
      <c r="B406" t="s">
        <v>784</v>
      </c>
      <c r="C406" t="s">
        <v>372</v>
      </c>
      <c r="D406" t="s">
        <v>369</v>
      </c>
      <c r="E406" t="s">
        <v>424</v>
      </c>
      <c r="F406" t="s">
        <v>387</v>
      </c>
      <c r="G406" t="s">
        <v>545</v>
      </c>
      <c r="H406" t="s">
        <v>373</v>
      </c>
      <c r="I406" t="s">
        <v>368</v>
      </c>
      <c r="J406" t="s">
        <v>370</v>
      </c>
      <c r="K406" t="s">
        <v>376</v>
      </c>
    </row>
    <row r="407" spans="1:11" x14ac:dyDescent="0.25">
      <c r="A407">
        <v>406</v>
      </c>
      <c r="B407" t="s">
        <v>785</v>
      </c>
      <c r="C407" t="s">
        <v>368</v>
      </c>
      <c r="D407" t="s">
        <v>369</v>
      </c>
      <c r="E407" t="s">
        <v>424</v>
      </c>
      <c r="F407" t="s">
        <v>387</v>
      </c>
      <c r="G407" t="s">
        <v>545</v>
      </c>
      <c r="H407" t="s">
        <v>371</v>
      </c>
      <c r="I407" t="s">
        <v>374</v>
      </c>
      <c r="J407" t="s">
        <v>375</v>
      </c>
      <c r="K407" t="s">
        <v>376</v>
      </c>
    </row>
    <row r="408" spans="1:11" x14ac:dyDescent="0.25">
      <c r="A408">
        <v>407</v>
      </c>
      <c r="B408" t="s">
        <v>786</v>
      </c>
      <c r="C408" t="s">
        <v>368</v>
      </c>
      <c r="D408" t="s">
        <v>370</v>
      </c>
      <c r="E408" t="s">
        <v>424</v>
      </c>
      <c r="F408" t="s">
        <v>387</v>
      </c>
      <c r="G408" t="s">
        <v>545</v>
      </c>
      <c r="H408" t="s">
        <v>371</v>
      </c>
      <c r="I408" t="s">
        <v>374</v>
      </c>
      <c r="J408" t="s">
        <v>375</v>
      </c>
      <c r="K408" t="s">
        <v>376</v>
      </c>
    </row>
    <row r="409" spans="1:11" x14ac:dyDescent="0.25">
      <c r="A409">
        <v>408</v>
      </c>
      <c r="B409" t="s">
        <v>787</v>
      </c>
      <c r="C409" t="s">
        <v>368</v>
      </c>
      <c r="D409" t="s">
        <v>369</v>
      </c>
      <c r="E409" t="s">
        <v>424</v>
      </c>
      <c r="F409" t="s">
        <v>387</v>
      </c>
      <c r="G409" t="s">
        <v>545</v>
      </c>
      <c r="H409" t="s">
        <v>371</v>
      </c>
      <c r="I409" t="s">
        <v>374</v>
      </c>
      <c r="J409" t="s">
        <v>370</v>
      </c>
      <c r="K409" t="s">
        <v>376</v>
      </c>
    </row>
    <row r="410" spans="1:11" x14ac:dyDescent="0.25">
      <c r="A410">
        <v>409</v>
      </c>
      <c r="B410" t="s">
        <v>788</v>
      </c>
      <c r="C410" t="s">
        <v>368</v>
      </c>
      <c r="D410" t="s">
        <v>369</v>
      </c>
      <c r="E410" t="s">
        <v>424</v>
      </c>
      <c r="F410" t="s">
        <v>387</v>
      </c>
      <c r="G410" t="s">
        <v>545</v>
      </c>
      <c r="H410" t="s">
        <v>371</v>
      </c>
      <c r="I410" t="s">
        <v>370</v>
      </c>
      <c r="J410" t="s">
        <v>375</v>
      </c>
      <c r="K410" t="s">
        <v>376</v>
      </c>
    </row>
    <row r="411" spans="1:11" x14ac:dyDescent="0.25">
      <c r="A411">
        <v>410</v>
      </c>
      <c r="B411" t="s">
        <v>789</v>
      </c>
      <c r="C411" t="s">
        <v>372</v>
      </c>
      <c r="D411" t="s">
        <v>368</v>
      </c>
      <c r="E411" t="s">
        <v>424</v>
      </c>
      <c r="F411" t="s">
        <v>387</v>
      </c>
      <c r="G411" t="s">
        <v>545</v>
      </c>
      <c r="H411" t="s">
        <v>371</v>
      </c>
      <c r="I411" t="s">
        <v>374</v>
      </c>
      <c r="J411" t="s">
        <v>375</v>
      </c>
      <c r="K411" t="s">
        <v>376</v>
      </c>
    </row>
    <row r="412" spans="1:11" x14ac:dyDescent="0.25">
      <c r="A412">
        <v>411</v>
      </c>
      <c r="B412" t="s">
        <v>790</v>
      </c>
      <c r="C412" t="s">
        <v>372</v>
      </c>
      <c r="D412" t="s">
        <v>369</v>
      </c>
      <c r="E412" t="s">
        <v>424</v>
      </c>
      <c r="F412" t="s">
        <v>387</v>
      </c>
      <c r="G412" t="s">
        <v>545</v>
      </c>
      <c r="H412" t="s">
        <v>371</v>
      </c>
      <c r="I412" t="s">
        <v>374</v>
      </c>
      <c r="J412" t="s">
        <v>368</v>
      </c>
      <c r="K412" t="s">
        <v>376</v>
      </c>
    </row>
    <row r="413" spans="1:11" x14ac:dyDescent="0.25">
      <c r="A413">
        <v>412</v>
      </c>
      <c r="B413" t="s">
        <v>791</v>
      </c>
      <c r="C413" t="s">
        <v>372</v>
      </c>
      <c r="D413" t="s">
        <v>369</v>
      </c>
      <c r="E413" t="s">
        <v>424</v>
      </c>
      <c r="F413" t="s">
        <v>387</v>
      </c>
      <c r="G413" t="s">
        <v>545</v>
      </c>
      <c r="H413" t="s">
        <v>371</v>
      </c>
      <c r="I413" t="s">
        <v>368</v>
      </c>
      <c r="J413" t="s">
        <v>375</v>
      </c>
      <c r="K413" t="s">
        <v>376</v>
      </c>
    </row>
    <row r="414" spans="1:11" x14ac:dyDescent="0.25">
      <c r="A414">
        <v>413</v>
      </c>
      <c r="B414" t="s">
        <v>792</v>
      </c>
      <c r="C414" t="s">
        <v>372</v>
      </c>
      <c r="D414" t="s">
        <v>368</v>
      </c>
      <c r="E414" t="s">
        <v>424</v>
      </c>
      <c r="F414" t="s">
        <v>387</v>
      </c>
      <c r="G414" t="s">
        <v>545</v>
      </c>
      <c r="H414" t="s">
        <v>371</v>
      </c>
      <c r="I414" t="s">
        <v>374</v>
      </c>
      <c r="J414" t="s">
        <v>370</v>
      </c>
      <c r="K414" t="s">
        <v>376</v>
      </c>
    </row>
    <row r="415" spans="1:11" x14ac:dyDescent="0.25">
      <c r="A415">
        <v>414</v>
      </c>
      <c r="B415" t="s">
        <v>793</v>
      </c>
      <c r="C415" t="s">
        <v>372</v>
      </c>
      <c r="D415" t="s">
        <v>368</v>
      </c>
      <c r="E415" t="s">
        <v>424</v>
      </c>
      <c r="F415" t="s">
        <v>387</v>
      </c>
      <c r="G415" t="s">
        <v>545</v>
      </c>
      <c r="H415" t="s">
        <v>371</v>
      </c>
      <c r="I415" t="s">
        <v>370</v>
      </c>
      <c r="J415" t="s">
        <v>375</v>
      </c>
      <c r="K415" t="s">
        <v>376</v>
      </c>
    </row>
    <row r="416" spans="1:11" x14ac:dyDescent="0.25">
      <c r="A416">
        <v>415</v>
      </c>
      <c r="B416" t="s">
        <v>794</v>
      </c>
      <c r="C416" t="s">
        <v>372</v>
      </c>
      <c r="D416" t="s">
        <v>369</v>
      </c>
      <c r="E416" t="s">
        <v>424</v>
      </c>
      <c r="F416" t="s">
        <v>387</v>
      </c>
      <c r="G416" t="s">
        <v>545</v>
      </c>
      <c r="H416" t="s">
        <v>371</v>
      </c>
      <c r="I416" t="s">
        <v>368</v>
      </c>
      <c r="J416" t="s">
        <v>370</v>
      </c>
      <c r="K416" t="s">
        <v>376</v>
      </c>
    </row>
    <row r="417" spans="1:11" x14ac:dyDescent="0.25">
      <c r="A417">
        <v>416</v>
      </c>
      <c r="B417" t="s">
        <v>795</v>
      </c>
      <c r="C417" t="s">
        <v>368</v>
      </c>
      <c r="D417" t="s">
        <v>373</v>
      </c>
      <c r="E417" t="s">
        <v>424</v>
      </c>
      <c r="F417" t="s">
        <v>387</v>
      </c>
      <c r="G417" t="s">
        <v>545</v>
      </c>
      <c r="H417" t="s">
        <v>371</v>
      </c>
      <c r="I417" t="s">
        <v>374</v>
      </c>
      <c r="J417" t="s">
        <v>375</v>
      </c>
      <c r="K417" t="s">
        <v>376</v>
      </c>
    </row>
    <row r="418" spans="1:11" x14ac:dyDescent="0.25">
      <c r="A418">
        <v>417</v>
      </c>
      <c r="B418" t="s">
        <v>796</v>
      </c>
      <c r="C418" t="s">
        <v>368</v>
      </c>
      <c r="D418" t="s">
        <v>373</v>
      </c>
      <c r="E418" t="s">
        <v>424</v>
      </c>
      <c r="F418" t="s">
        <v>387</v>
      </c>
      <c r="G418" t="s">
        <v>545</v>
      </c>
      <c r="H418" t="s">
        <v>371</v>
      </c>
      <c r="I418" t="s">
        <v>374</v>
      </c>
      <c r="J418" t="s">
        <v>369</v>
      </c>
      <c r="K418" t="s">
        <v>376</v>
      </c>
    </row>
    <row r="419" spans="1:11" x14ac:dyDescent="0.25">
      <c r="A419">
        <v>418</v>
      </c>
      <c r="B419" t="s">
        <v>797</v>
      </c>
      <c r="C419" t="s">
        <v>368</v>
      </c>
      <c r="D419" t="s">
        <v>373</v>
      </c>
      <c r="E419" t="s">
        <v>424</v>
      </c>
      <c r="F419" t="s">
        <v>387</v>
      </c>
      <c r="G419" t="s">
        <v>545</v>
      </c>
      <c r="H419" t="s">
        <v>371</v>
      </c>
      <c r="I419" t="s">
        <v>369</v>
      </c>
      <c r="J419" t="s">
        <v>375</v>
      </c>
      <c r="K419" t="s">
        <v>376</v>
      </c>
    </row>
    <row r="420" spans="1:11" x14ac:dyDescent="0.25">
      <c r="A420">
        <v>419</v>
      </c>
      <c r="B420" t="s">
        <v>798</v>
      </c>
      <c r="C420" t="s">
        <v>368</v>
      </c>
      <c r="D420" t="s">
        <v>373</v>
      </c>
      <c r="E420" t="s">
        <v>424</v>
      </c>
      <c r="F420" t="s">
        <v>387</v>
      </c>
      <c r="G420" t="s">
        <v>545</v>
      </c>
      <c r="H420" t="s">
        <v>371</v>
      </c>
      <c r="I420" t="s">
        <v>374</v>
      </c>
      <c r="J420" t="s">
        <v>370</v>
      </c>
      <c r="K420" t="s">
        <v>376</v>
      </c>
    </row>
    <row r="421" spans="1:11" x14ac:dyDescent="0.25">
      <c r="A421">
        <v>420</v>
      </c>
      <c r="B421" t="s">
        <v>799</v>
      </c>
      <c r="C421" t="s">
        <v>368</v>
      </c>
      <c r="D421" t="s">
        <v>373</v>
      </c>
      <c r="E421" t="s">
        <v>424</v>
      </c>
      <c r="F421" t="s">
        <v>387</v>
      </c>
      <c r="G421" t="s">
        <v>545</v>
      </c>
      <c r="H421" t="s">
        <v>371</v>
      </c>
      <c r="I421" t="s">
        <v>370</v>
      </c>
      <c r="J421" t="s">
        <v>375</v>
      </c>
      <c r="K421" t="s">
        <v>376</v>
      </c>
    </row>
    <row r="422" spans="1:11" x14ac:dyDescent="0.25">
      <c r="A422">
        <v>421</v>
      </c>
      <c r="B422" t="s">
        <v>800</v>
      </c>
      <c r="C422" t="s">
        <v>368</v>
      </c>
      <c r="D422" t="s">
        <v>373</v>
      </c>
      <c r="E422" t="s">
        <v>424</v>
      </c>
      <c r="F422" t="s">
        <v>387</v>
      </c>
      <c r="G422" t="s">
        <v>545</v>
      </c>
      <c r="H422" t="s">
        <v>371</v>
      </c>
      <c r="I422" t="s">
        <v>370</v>
      </c>
      <c r="J422" t="s">
        <v>369</v>
      </c>
      <c r="K422" t="s">
        <v>376</v>
      </c>
    </row>
    <row r="423" spans="1:11" x14ac:dyDescent="0.25">
      <c r="A423">
        <v>422</v>
      </c>
      <c r="B423" t="s">
        <v>801</v>
      </c>
      <c r="C423" t="s">
        <v>372</v>
      </c>
      <c r="D423" t="s">
        <v>373</v>
      </c>
      <c r="E423" t="s">
        <v>424</v>
      </c>
      <c r="F423" t="s">
        <v>387</v>
      </c>
      <c r="G423" t="s">
        <v>545</v>
      </c>
      <c r="H423" t="s">
        <v>371</v>
      </c>
      <c r="I423" t="s">
        <v>374</v>
      </c>
      <c r="J423" t="s">
        <v>368</v>
      </c>
      <c r="K423" t="s">
        <v>376</v>
      </c>
    </row>
    <row r="424" spans="1:11" x14ac:dyDescent="0.25">
      <c r="A424">
        <v>423</v>
      </c>
      <c r="B424" t="s">
        <v>802</v>
      </c>
      <c r="C424" t="s">
        <v>372</v>
      </c>
      <c r="D424" t="s">
        <v>373</v>
      </c>
      <c r="E424" t="s">
        <v>424</v>
      </c>
      <c r="F424" t="s">
        <v>387</v>
      </c>
      <c r="G424" t="s">
        <v>545</v>
      </c>
      <c r="H424" t="s">
        <v>371</v>
      </c>
      <c r="I424" t="s">
        <v>368</v>
      </c>
      <c r="J424" t="s">
        <v>375</v>
      </c>
      <c r="K424" t="s">
        <v>376</v>
      </c>
    </row>
    <row r="425" spans="1:11" x14ac:dyDescent="0.25">
      <c r="A425">
        <v>424</v>
      </c>
      <c r="B425" t="s">
        <v>803</v>
      </c>
      <c r="C425" t="s">
        <v>372</v>
      </c>
      <c r="D425" t="s">
        <v>373</v>
      </c>
      <c r="E425" t="s">
        <v>424</v>
      </c>
      <c r="F425" t="s">
        <v>387</v>
      </c>
      <c r="G425" t="s">
        <v>545</v>
      </c>
      <c r="H425" t="s">
        <v>371</v>
      </c>
      <c r="I425" t="s">
        <v>368</v>
      </c>
      <c r="J425" t="s">
        <v>369</v>
      </c>
      <c r="K425" t="s">
        <v>376</v>
      </c>
    </row>
    <row r="426" spans="1:11" x14ac:dyDescent="0.25">
      <c r="A426">
        <v>425</v>
      </c>
      <c r="B426" t="s">
        <v>804</v>
      </c>
      <c r="C426" t="s">
        <v>372</v>
      </c>
      <c r="D426" t="s">
        <v>373</v>
      </c>
      <c r="E426" t="s">
        <v>424</v>
      </c>
      <c r="F426" t="s">
        <v>387</v>
      </c>
      <c r="G426" t="s">
        <v>545</v>
      </c>
      <c r="H426" t="s">
        <v>371</v>
      </c>
      <c r="I426" t="s">
        <v>368</v>
      </c>
      <c r="J426" t="s">
        <v>370</v>
      </c>
      <c r="K426" t="s">
        <v>376</v>
      </c>
    </row>
    <row r="427" spans="1:11" x14ac:dyDescent="0.25">
      <c r="A427">
        <v>426</v>
      </c>
      <c r="B427" t="s">
        <v>805</v>
      </c>
      <c r="C427" t="s">
        <v>370</v>
      </c>
      <c r="D427" t="s">
        <v>369</v>
      </c>
      <c r="E427" t="s">
        <v>424</v>
      </c>
      <c r="F427" t="s">
        <v>387</v>
      </c>
      <c r="G427" t="s">
        <v>545</v>
      </c>
      <c r="H427" t="s">
        <v>378</v>
      </c>
      <c r="I427" t="s">
        <v>374</v>
      </c>
      <c r="J427" t="s">
        <v>375</v>
      </c>
      <c r="K427" t="s">
        <v>376</v>
      </c>
    </row>
    <row r="428" spans="1:11" x14ac:dyDescent="0.25">
      <c r="A428">
        <v>427</v>
      </c>
      <c r="B428" t="s">
        <v>806</v>
      </c>
      <c r="C428" t="s">
        <v>372</v>
      </c>
      <c r="D428" t="s">
        <v>369</v>
      </c>
      <c r="E428" t="s">
        <v>424</v>
      </c>
      <c r="F428" t="s">
        <v>387</v>
      </c>
      <c r="G428" t="s">
        <v>545</v>
      </c>
      <c r="H428" t="s">
        <v>378</v>
      </c>
      <c r="I428" t="s">
        <v>374</v>
      </c>
      <c r="J428" t="s">
        <v>375</v>
      </c>
      <c r="K428" t="s">
        <v>376</v>
      </c>
    </row>
    <row r="429" spans="1:11" x14ac:dyDescent="0.25">
      <c r="A429">
        <v>428</v>
      </c>
      <c r="B429" t="s">
        <v>807</v>
      </c>
      <c r="C429" t="s">
        <v>372</v>
      </c>
      <c r="D429" t="s">
        <v>370</v>
      </c>
      <c r="E429" t="s">
        <v>424</v>
      </c>
      <c r="F429" t="s">
        <v>387</v>
      </c>
      <c r="G429" t="s">
        <v>545</v>
      </c>
      <c r="H429" t="s">
        <v>378</v>
      </c>
      <c r="I429" t="s">
        <v>374</v>
      </c>
      <c r="J429" t="s">
        <v>375</v>
      </c>
      <c r="K429" t="s">
        <v>376</v>
      </c>
    </row>
    <row r="430" spans="1:11" x14ac:dyDescent="0.25">
      <c r="A430">
        <v>429</v>
      </c>
      <c r="B430" t="s">
        <v>808</v>
      </c>
      <c r="C430" t="s">
        <v>372</v>
      </c>
      <c r="D430" t="s">
        <v>369</v>
      </c>
      <c r="E430" t="s">
        <v>424</v>
      </c>
      <c r="F430" t="s">
        <v>387</v>
      </c>
      <c r="G430" t="s">
        <v>545</v>
      </c>
      <c r="H430" t="s">
        <v>378</v>
      </c>
      <c r="I430" t="s">
        <v>374</v>
      </c>
      <c r="J430" t="s">
        <v>370</v>
      </c>
      <c r="K430" t="s">
        <v>376</v>
      </c>
    </row>
    <row r="431" spans="1:11" x14ac:dyDescent="0.25">
      <c r="A431">
        <v>430</v>
      </c>
      <c r="B431" t="s">
        <v>809</v>
      </c>
      <c r="C431" t="s">
        <v>372</v>
      </c>
      <c r="D431" t="s">
        <v>369</v>
      </c>
      <c r="E431" t="s">
        <v>424</v>
      </c>
      <c r="F431" t="s">
        <v>387</v>
      </c>
      <c r="G431" t="s">
        <v>545</v>
      </c>
      <c r="H431" t="s">
        <v>378</v>
      </c>
      <c r="I431" t="s">
        <v>370</v>
      </c>
      <c r="J431" t="s">
        <v>375</v>
      </c>
      <c r="K431" t="s">
        <v>376</v>
      </c>
    </row>
    <row r="432" spans="1:11" x14ac:dyDescent="0.25">
      <c r="A432">
        <v>431</v>
      </c>
      <c r="B432" t="s">
        <v>810</v>
      </c>
      <c r="C432" t="s">
        <v>387</v>
      </c>
      <c r="D432" t="s">
        <v>369</v>
      </c>
      <c r="E432" t="s">
        <v>424</v>
      </c>
      <c r="F432" t="s">
        <v>378</v>
      </c>
      <c r="G432" t="s">
        <v>545</v>
      </c>
      <c r="H432" t="s">
        <v>373</v>
      </c>
      <c r="I432" t="s">
        <v>374</v>
      </c>
      <c r="J432" t="s">
        <v>375</v>
      </c>
      <c r="K432" t="s">
        <v>376</v>
      </c>
    </row>
    <row r="433" spans="1:11" x14ac:dyDescent="0.25">
      <c r="A433">
        <v>432</v>
      </c>
      <c r="B433" t="s">
        <v>811</v>
      </c>
      <c r="C433" t="s">
        <v>370</v>
      </c>
      <c r="D433" t="s">
        <v>373</v>
      </c>
      <c r="E433" t="s">
        <v>424</v>
      </c>
      <c r="F433" t="s">
        <v>387</v>
      </c>
      <c r="G433" t="s">
        <v>545</v>
      </c>
      <c r="H433" t="s">
        <v>378</v>
      </c>
      <c r="I433" t="s">
        <v>374</v>
      </c>
      <c r="J433" t="s">
        <v>375</v>
      </c>
      <c r="K433" t="s">
        <v>376</v>
      </c>
    </row>
    <row r="434" spans="1:11" x14ac:dyDescent="0.25">
      <c r="A434">
        <v>433</v>
      </c>
      <c r="B434" t="s">
        <v>812</v>
      </c>
      <c r="C434" t="s">
        <v>387</v>
      </c>
      <c r="D434" t="s">
        <v>369</v>
      </c>
      <c r="E434" t="s">
        <v>424</v>
      </c>
      <c r="F434" t="s">
        <v>378</v>
      </c>
      <c r="G434" t="s">
        <v>545</v>
      </c>
      <c r="H434" t="s">
        <v>373</v>
      </c>
      <c r="I434" t="s">
        <v>374</v>
      </c>
      <c r="J434" t="s">
        <v>370</v>
      </c>
      <c r="K434" t="s">
        <v>376</v>
      </c>
    </row>
    <row r="435" spans="1:11" x14ac:dyDescent="0.25">
      <c r="A435">
        <v>434</v>
      </c>
      <c r="B435" t="s">
        <v>813</v>
      </c>
      <c r="C435" t="s">
        <v>387</v>
      </c>
      <c r="D435" t="s">
        <v>369</v>
      </c>
      <c r="E435" t="s">
        <v>424</v>
      </c>
      <c r="F435" t="s">
        <v>378</v>
      </c>
      <c r="G435" t="s">
        <v>545</v>
      </c>
      <c r="H435" t="s">
        <v>373</v>
      </c>
      <c r="I435" t="s">
        <v>370</v>
      </c>
      <c r="J435" t="s">
        <v>375</v>
      </c>
      <c r="K435" t="s">
        <v>376</v>
      </c>
    </row>
    <row r="436" spans="1:11" x14ac:dyDescent="0.25">
      <c r="A436">
        <v>435</v>
      </c>
      <c r="B436" t="s">
        <v>814</v>
      </c>
      <c r="C436" t="s">
        <v>372</v>
      </c>
      <c r="D436" t="s">
        <v>373</v>
      </c>
      <c r="E436" t="s">
        <v>424</v>
      </c>
      <c r="F436" t="s">
        <v>387</v>
      </c>
      <c r="G436" t="s">
        <v>545</v>
      </c>
      <c r="H436" t="s">
        <v>378</v>
      </c>
      <c r="I436" t="s">
        <v>374</v>
      </c>
      <c r="J436" t="s">
        <v>375</v>
      </c>
      <c r="K436" t="s">
        <v>376</v>
      </c>
    </row>
    <row r="437" spans="1:11" x14ac:dyDescent="0.25">
      <c r="A437">
        <v>436</v>
      </c>
      <c r="B437" t="s">
        <v>815</v>
      </c>
      <c r="C437" t="s">
        <v>372</v>
      </c>
      <c r="D437" t="s">
        <v>373</v>
      </c>
      <c r="E437" t="s">
        <v>424</v>
      </c>
      <c r="F437" t="s">
        <v>387</v>
      </c>
      <c r="G437" t="s">
        <v>545</v>
      </c>
      <c r="H437" t="s">
        <v>378</v>
      </c>
      <c r="I437" t="s">
        <v>374</v>
      </c>
      <c r="J437" t="s">
        <v>369</v>
      </c>
      <c r="K437" t="s">
        <v>376</v>
      </c>
    </row>
    <row r="438" spans="1:11" x14ac:dyDescent="0.25">
      <c r="A438">
        <v>437</v>
      </c>
      <c r="B438" t="s">
        <v>816</v>
      </c>
      <c r="C438" t="s">
        <v>372</v>
      </c>
      <c r="D438" t="s">
        <v>373</v>
      </c>
      <c r="E438" t="s">
        <v>424</v>
      </c>
      <c r="F438" t="s">
        <v>387</v>
      </c>
      <c r="G438" t="s">
        <v>545</v>
      </c>
      <c r="H438" t="s">
        <v>378</v>
      </c>
      <c r="I438" t="s">
        <v>369</v>
      </c>
      <c r="J438" t="s">
        <v>375</v>
      </c>
      <c r="K438" t="s">
        <v>376</v>
      </c>
    </row>
    <row r="439" spans="1:11" x14ac:dyDescent="0.25">
      <c r="A439">
        <v>438</v>
      </c>
      <c r="B439" t="s">
        <v>817</v>
      </c>
      <c r="C439" t="s">
        <v>372</v>
      </c>
      <c r="D439" t="s">
        <v>373</v>
      </c>
      <c r="E439" t="s">
        <v>424</v>
      </c>
      <c r="F439" t="s">
        <v>387</v>
      </c>
      <c r="G439" t="s">
        <v>545</v>
      </c>
      <c r="H439" t="s">
        <v>378</v>
      </c>
      <c r="I439" t="s">
        <v>374</v>
      </c>
      <c r="J439" t="s">
        <v>370</v>
      </c>
      <c r="K439" t="s">
        <v>376</v>
      </c>
    </row>
    <row r="440" spans="1:11" x14ac:dyDescent="0.25">
      <c r="A440">
        <v>439</v>
      </c>
      <c r="B440" t="s">
        <v>818</v>
      </c>
      <c r="C440" t="s">
        <v>372</v>
      </c>
      <c r="D440" t="s">
        <v>373</v>
      </c>
      <c r="E440" t="s">
        <v>424</v>
      </c>
      <c r="F440" t="s">
        <v>387</v>
      </c>
      <c r="G440" t="s">
        <v>545</v>
      </c>
      <c r="H440" t="s">
        <v>378</v>
      </c>
      <c r="I440" t="s">
        <v>370</v>
      </c>
      <c r="J440" t="s">
        <v>375</v>
      </c>
      <c r="K440" t="s">
        <v>376</v>
      </c>
    </row>
    <row r="441" spans="1:11" x14ac:dyDescent="0.25">
      <c r="A441">
        <v>440</v>
      </c>
      <c r="B441" t="s">
        <v>819</v>
      </c>
      <c r="C441" t="s">
        <v>372</v>
      </c>
      <c r="D441" t="s">
        <v>373</v>
      </c>
      <c r="E441" t="s">
        <v>424</v>
      </c>
      <c r="F441" t="s">
        <v>387</v>
      </c>
      <c r="G441" t="s">
        <v>545</v>
      </c>
      <c r="H441" t="s">
        <v>378</v>
      </c>
      <c r="I441" t="s">
        <v>370</v>
      </c>
      <c r="J441" t="s">
        <v>369</v>
      </c>
      <c r="K441" t="s">
        <v>376</v>
      </c>
    </row>
    <row r="442" spans="1:11" x14ac:dyDescent="0.25">
      <c r="A442">
        <v>441</v>
      </c>
      <c r="B442" t="s">
        <v>820</v>
      </c>
      <c r="C442" t="s">
        <v>387</v>
      </c>
      <c r="D442" t="s">
        <v>369</v>
      </c>
      <c r="E442" t="s">
        <v>424</v>
      </c>
      <c r="F442" t="s">
        <v>378</v>
      </c>
      <c r="G442" t="s">
        <v>545</v>
      </c>
      <c r="H442" t="s">
        <v>371</v>
      </c>
      <c r="I442" t="s">
        <v>374</v>
      </c>
      <c r="J442" t="s">
        <v>375</v>
      </c>
      <c r="K442" t="s">
        <v>376</v>
      </c>
    </row>
    <row r="443" spans="1:11" x14ac:dyDescent="0.25">
      <c r="A443">
        <v>442</v>
      </c>
      <c r="B443" t="s">
        <v>821</v>
      </c>
      <c r="C443" t="s">
        <v>387</v>
      </c>
      <c r="D443" t="s">
        <v>370</v>
      </c>
      <c r="E443" t="s">
        <v>424</v>
      </c>
      <c r="F443" t="s">
        <v>378</v>
      </c>
      <c r="G443" t="s">
        <v>545</v>
      </c>
      <c r="H443" t="s">
        <v>371</v>
      </c>
      <c r="I443" t="s">
        <v>374</v>
      </c>
      <c r="J443" t="s">
        <v>375</v>
      </c>
      <c r="K443" t="s">
        <v>376</v>
      </c>
    </row>
    <row r="444" spans="1:11" x14ac:dyDescent="0.25">
      <c r="A444">
        <v>443</v>
      </c>
      <c r="B444" t="s">
        <v>822</v>
      </c>
      <c r="C444" t="s">
        <v>387</v>
      </c>
      <c r="D444" t="s">
        <v>369</v>
      </c>
      <c r="E444" t="s">
        <v>424</v>
      </c>
      <c r="F444" t="s">
        <v>378</v>
      </c>
      <c r="G444" t="s">
        <v>545</v>
      </c>
      <c r="H444" t="s">
        <v>371</v>
      </c>
      <c r="I444" t="s">
        <v>374</v>
      </c>
      <c r="J444" t="s">
        <v>370</v>
      </c>
      <c r="K444" t="s">
        <v>376</v>
      </c>
    </row>
    <row r="445" spans="1:11" x14ac:dyDescent="0.25">
      <c r="A445">
        <v>444</v>
      </c>
      <c r="B445" t="s">
        <v>823</v>
      </c>
      <c r="C445" t="s">
        <v>387</v>
      </c>
      <c r="D445" t="s">
        <v>369</v>
      </c>
      <c r="E445" t="s">
        <v>424</v>
      </c>
      <c r="F445" t="s">
        <v>378</v>
      </c>
      <c r="G445" t="s">
        <v>545</v>
      </c>
      <c r="H445" t="s">
        <v>371</v>
      </c>
      <c r="I445" t="s">
        <v>370</v>
      </c>
      <c r="J445" t="s">
        <v>375</v>
      </c>
      <c r="K445" t="s">
        <v>376</v>
      </c>
    </row>
    <row r="446" spans="1:11" x14ac:dyDescent="0.25">
      <c r="A446">
        <v>445</v>
      </c>
      <c r="B446" t="s">
        <v>824</v>
      </c>
      <c r="C446" t="s">
        <v>372</v>
      </c>
      <c r="D446" t="s">
        <v>371</v>
      </c>
      <c r="E446" t="s">
        <v>424</v>
      </c>
      <c r="F446" t="s">
        <v>387</v>
      </c>
      <c r="G446" t="s">
        <v>545</v>
      </c>
      <c r="H446" t="s">
        <v>378</v>
      </c>
      <c r="I446" t="s">
        <v>374</v>
      </c>
      <c r="J446" t="s">
        <v>375</v>
      </c>
      <c r="K446" t="s">
        <v>376</v>
      </c>
    </row>
    <row r="447" spans="1:11" x14ac:dyDescent="0.25">
      <c r="A447">
        <v>446</v>
      </c>
      <c r="B447" t="s">
        <v>825</v>
      </c>
      <c r="C447" t="s">
        <v>387</v>
      </c>
      <c r="D447" t="s">
        <v>369</v>
      </c>
      <c r="E447" t="s">
        <v>424</v>
      </c>
      <c r="F447" t="s">
        <v>378</v>
      </c>
      <c r="G447" t="s">
        <v>545</v>
      </c>
      <c r="H447" t="s">
        <v>371</v>
      </c>
      <c r="I447" t="s">
        <v>374</v>
      </c>
      <c r="J447" t="s">
        <v>372</v>
      </c>
      <c r="K447" t="s">
        <v>376</v>
      </c>
    </row>
    <row r="448" spans="1:11" x14ac:dyDescent="0.25">
      <c r="A448">
        <v>447</v>
      </c>
      <c r="B448" t="s">
        <v>826</v>
      </c>
      <c r="C448" t="s">
        <v>372</v>
      </c>
      <c r="D448" t="s">
        <v>369</v>
      </c>
      <c r="E448" t="s">
        <v>424</v>
      </c>
      <c r="F448" t="s">
        <v>387</v>
      </c>
      <c r="G448" t="s">
        <v>545</v>
      </c>
      <c r="H448" t="s">
        <v>371</v>
      </c>
      <c r="I448" t="s">
        <v>378</v>
      </c>
      <c r="J448" t="s">
        <v>375</v>
      </c>
      <c r="K448" t="s">
        <v>376</v>
      </c>
    </row>
    <row r="449" spans="1:11" x14ac:dyDescent="0.25">
      <c r="A449">
        <v>448</v>
      </c>
      <c r="B449" t="s">
        <v>827</v>
      </c>
      <c r="C449" t="s">
        <v>372</v>
      </c>
      <c r="D449" t="s">
        <v>371</v>
      </c>
      <c r="E449" t="s">
        <v>424</v>
      </c>
      <c r="F449" t="s">
        <v>387</v>
      </c>
      <c r="G449" t="s">
        <v>545</v>
      </c>
      <c r="H449" t="s">
        <v>378</v>
      </c>
      <c r="I449" t="s">
        <v>374</v>
      </c>
      <c r="J449" t="s">
        <v>370</v>
      </c>
      <c r="K449" t="s">
        <v>376</v>
      </c>
    </row>
    <row r="450" spans="1:11" x14ac:dyDescent="0.25">
      <c r="A450">
        <v>449</v>
      </c>
      <c r="B450" t="s">
        <v>828</v>
      </c>
      <c r="C450" t="s">
        <v>372</v>
      </c>
      <c r="D450" t="s">
        <v>371</v>
      </c>
      <c r="E450" t="s">
        <v>424</v>
      </c>
      <c r="F450" t="s">
        <v>387</v>
      </c>
      <c r="G450" t="s">
        <v>545</v>
      </c>
      <c r="H450" t="s">
        <v>378</v>
      </c>
      <c r="I450" t="s">
        <v>370</v>
      </c>
      <c r="J450" t="s">
        <v>375</v>
      </c>
      <c r="K450" t="s">
        <v>376</v>
      </c>
    </row>
    <row r="451" spans="1:11" x14ac:dyDescent="0.25">
      <c r="A451">
        <v>450</v>
      </c>
      <c r="B451" t="s">
        <v>829</v>
      </c>
      <c r="C451" t="s">
        <v>372</v>
      </c>
      <c r="D451" t="s">
        <v>369</v>
      </c>
      <c r="E451" t="s">
        <v>424</v>
      </c>
      <c r="F451" t="s">
        <v>387</v>
      </c>
      <c r="G451" t="s">
        <v>545</v>
      </c>
      <c r="H451" t="s">
        <v>371</v>
      </c>
      <c r="I451" t="s">
        <v>378</v>
      </c>
      <c r="J451" t="s">
        <v>370</v>
      </c>
      <c r="K451" t="s">
        <v>376</v>
      </c>
    </row>
    <row r="452" spans="1:11" x14ac:dyDescent="0.25">
      <c r="A452">
        <v>451</v>
      </c>
      <c r="B452" t="s">
        <v>830</v>
      </c>
      <c r="C452" t="s">
        <v>387</v>
      </c>
      <c r="D452" t="s">
        <v>373</v>
      </c>
      <c r="E452" t="s">
        <v>424</v>
      </c>
      <c r="F452" t="s">
        <v>378</v>
      </c>
      <c r="G452" t="s">
        <v>545</v>
      </c>
      <c r="H452" t="s">
        <v>371</v>
      </c>
      <c r="I452" t="s">
        <v>374</v>
      </c>
      <c r="J452" t="s">
        <v>375</v>
      </c>
      <c r="K452" t="s">
        <v>376</v>
      </c>
    </row>
    <row r="453" spans="1:11" x14ac:dyDescent="0.25">
      <c r="A453">
        <v>452</v>
      </c>
      <c r="B453" t="s">
        <v>831</v>
      </c>
      <c r="C453" t="s">
        <v>387</v>
      </c>
      <c r="D453" t="s">
        <v>373</v>
      </c>
      <c r="E453" t="s">
        <v>424</v>
      </c>
      <c r="F453" t="s">
        <v>378</v>
      </c>
      <c r="G453" t="s">
        <v>545</v>
      </c>
      <c r="H453" t="s">
        <v>371</v>
      </c>
      <c r="I453" t="s">
        <v>374</v>
      </c>
      <c r="J453" t="s">
        <v>369</v>
      </c>
      <c r="K453" t="s">
        <v>376</v>
      </c>
    </row>
    <row r="454" spans="1:11" x14ac:dyDescent="0.25">
      <c r="A454">
        <v>453</v>
      </c>
      <c r="B454" t="s">
        <v>832</v>
      </c>
      <c r="C454" t="s">
        <v>387</v>
      </c>
      <c r="D454" t="s">
        <v>373</v>
      </c>
      <c r="E454" t="s">
        <v>424</v>
      </c>
      <c r="F454" t="s">
        <v>378</v>
      </c>
      <c r="G454" t="s">
        <v>545</v>
      </c>
      <c r="H454" t="s">
        <v>371</v>
      </c>
      <c r="I454" t="s">
        <v>369</v>
      </c>
      <c r="J454" t="s">
        <v>375</v>
      </c>
      <c r="K454" t="s">
        <v>376</v>
      </c>
    </row>
    <row r="455" spans="1:11" x14ac:dyDescent="0.25">
      <c r="A455">
        <v>454</v>
      </c>
      <c r="B455" t="s">
        <v>833</v>
      </c>
      <c r="C455" t="s">
        <v>387</v>
      </c>
      <c r="D455" t="s">
        <v>373</v>
      </c>
      <c r="E455" t="s">
        <v>424</v>
      </c>
      <c r="F455" t="s">
        <v>378</v>
      </c>
      <c r="G455" t="s">
        <v>545</v>
      </c>
      <c r="H455" t="s">
        <v>371</v>
      </c>
      <c r="I455" t="s">
        <v>374</v>
      </c>
      <c r="J455" t="s">
        <v>370</v>
      </c>
      <c r="K455" t="s">
        <v>376</v>
      </c>
    </row>
    <row r="456" spans="1:11" x14ac:dyDescent="0.25">
      <c r="A456">
        <v>455</v>
      </c>
      <c r="B456" t="s">
        <v>834</v>
      </c>
      <c r="C456" t="s">
        <v>387</v>
      </c>
      <c r="D456" t="s">
        <v>373</v>
      </c>
      <c r="E456" t="s">
        <v>424</v>
      </c>
      <c r="F456" t="s">
        <v>378</v>
      </c>
      <c r="G456" t="s">
        <v>545</v>
      </c>
      <c r="H456" t="s">
        <v>371</v>
      </c>
      <c r="I456" t="s">
        <v>370</v>
      </c>
      <c r="J456" t="s">
        <v>375</v>
      </c>
      <c r="K456" t="s">
        <v>376</v>
      </c>
    </row>
    <row r="457" spans="1:11" x14ac:dyDescent="0.25">
      <c r="A457">
        <v>456</v>
      </c>
      <c r="B457" t="s">
        <v>835</v>
      </c>
      <c r="C457" t="s">
        <v>387</v>
      </c>
      <c r="D457" t="s">
        <v>373</v>
      </c>
      <c r="E457" t="s">
        <v>424</v>
      </c>
      <c r="F457" t="s">
        <v>378</v>
      </c>
      <c r="G457" t="s">
        <v>545</v>
      </c>
      <c r="H457" t="s">
        <v>371</v>
      </c>
      <c r="I457" t="s">
        <v>370</v>
      </c>
      <c r="J457" t="s">
        <v>369</v>
      </c>
      <c r="K457" t="s">
        <v>376</v>
      </c>
    </row>
    <row r="458" spans="1:11" x14ac:dyDescent="0.25">
      <c r="A458">
        <v>457</v>
      </c>
      <c r="B458" t="s">
        <v>836</v>
      </c>
      <c r="C458" t="s">
        <v>387</v>
      </c>
      <c r="D458" t="s">
        <v>373</v>
      </c>
      <c r="E458" t="s">
        <v>424</v>
      </c>
      <c r="F458" t="s">
        <v>378</v>
      </c>
      <c r="G458" t="s">
        <v>545</v>
      </c>
      <c r="H458" t="s">
        <v>371</v>
      </c>
      <c r="I458" t="s">
        <v>374</v>
      </c>
      <c r="J458" t="s">
        <v>372</v>
      </c>
      <c r="K458" t="s">
        <v>376</v>
      </c>
    </row>
    <row r="459" spans="1:11" x14ac:dyDescent="0.25">
      <c r="A459">
        <v>458</v>
      </c>
      <c r="B459" t="s">
        <v>837</v>
      </c>
      <c r="C459" t="s">
        <v>372</v>
      </c>
      <c r="D459" t="s">
        <v>373</v>
      </c>
      <c r="E459" t="s">
        <v>424</v>
      </c>
      <c r="F459" t="s">
        <v>387</v>
      </c>
      <c r="G459" t="s">
        <v>545</v>
      </c>
      <c r="H459" t="s">
        <v>371</v>
      </c>
      <c r="I459" t="s">
        <v>378</v>
      </c>
      <c r="J459" t="s">
        <v>375</v>
      </c>
      <c r="K459" t="s">
        <v>376</v>
      </c>
    </row>
    <row r="460" spans="1:11" x14ac:dyDescent="0.25">
      <c r="A460">
        <v>459</v>
      </c>
      <c r="B460" t="s">
        <v>838</v>
      </c>
      <c r="C460" t="s">
        <v>372</v>
      </c>
      <c r="D460" t="s">
        <v>373</v>
      </c>
      <c r="E460" t="s">
        <v>424</v>
      </c>
      <c r="F460" t="s">
        <v>387</v>
      </c>
      <c r="G460" t="s">
        <v>545</v>
      </c>
      <c r="H460" t="s">
        <v>371</v>
      </c>
      <c r="I460" t="s">
        <v>378</v>
      </c>
      <c r="J460" t="s">
        <v>369</v>
      </c>
      <c r="K460" t="s">
        <v>376</v>
      </c>
    </row>
    <row r="461" spans="1:11" x14ac:dyDescent="0.25">
      <c r="A461">
        <v>460</v>
      </c>
      <c r="B461" t="s">
        <v>839</v>
      </c>
      <c r="C461" t="s">
        <v>372</v>
      </c>
      <c r="D461" t="s">
        <v>373</v>
      </c>
      <c r="E461" t="s">
        <v>424</v>
      </c>
      <c r="F461" t="s">
        <v>387</v>
      </c>
      <c r="G461" t="s">
        <v>545</v>
      </c>
      <c r="H461" t="s">
        <v>371</v>
      </c>
      <c r="I461" t="s">
        <v>378</v>
      </c>
      <c r="J461" t="s">
        <v>370</v>
      </c>
      <c r="K461" t="s">
        <v>376</v>
      </c>
    </row>
    <row r="462" spans="1:11" x14ac:dyDescent="0.25">
      <c r="A462">
        <v>461</v>
      </c>
      <c r="B462" t="s">
        <v>840</v>
      </c>
      <c r="C462" t="s">
        <v>368</v>
      </c>
      <c r="D462" t="s">
        <v>369</v>
      </c>
      <c r="E462" t="s">
        <v>424</v>
      </c>
      <c r="F462" t="s">
        <v>387</v>
      </c>
      <c r="G462" t="s">
        <v>545</v>
      </c>
      <c r="H462" t="s">
        <v>378</v>
      </c>
      <c r="I462" t="s">
        <v>374</v>
      </c>
      <c r="J462" t="s">
        <v>375</v>
      </c>
      <c r="K462" t="s">
        <v>376</v>
      </c>
    </row>
    <row r="463" spans="1:11" x14ac:dyDescent="0.25">
      <c r="A463">
        <v>462</v>
      </c>
      <c r="B463" t="s">
        <v>841</v>
      </c>
      <c r="C463" t="s">
        <v>368</v>
      </c>
      <c r="D463" t="s">
        <v>370</v>
      </c>
      <c r="E463" t="s">
        <v>424</v>
      </c>
      <c r="F463" t="s">
        <v>387</v>
      </c>
      <c r="G463" t="s">
        <v>545</v>
      </c>
      <c r="H463" t="s">
        <v>378</v>
      </c>
      <c r="I463" t="s">
        <v>374</v>
      </c>
      <c r="J463" t="s">
        <v>375</v>
      </c>
      <c r="K463" t="s">
        <v>376</v>
      </c>
    </row>
    <row r="464" spans="1:11" x14ac:dyDescent="0.25">
      <c r="A464">
        <v>463</v>
      </c>
      <c r="B464" t="s">
        <v>842</v>
      </c>
      <c r="C464" t="s">
        <v>368</v>
      </c>
      <c r="D464" t="s">
        <v>369</v>
      </c>
      <c r="E464" t="s">
        <v>424</v>
      </c>
      <c r="F464" t="s">
        <v>387</v>
      </c>
      <c r="G464" t="s">
        <v>545</v>
      </c>
      <c r="H464" t="s">
        <v>378</v>
      </c>
      <c r="I464" t="s">
        <v>374</v>
      </c>
      <c r="J464" t="s">
        <v>370</v>
      </c>
      <c r="K464" t="s">
        <v>376</v>
      </c>
    </row>
    <row r="465" spans="1:11" x14ac:dyDescent="0.25">
      <c r="A465">
        <v>464</v>
      </c>
      <c r="B465" t="s">
        <v>843</v>
      </c>
      <c r="C465" t="s">
        <v>368</v>
      </c>
      <c r="D465" t="s">
        <v>369</v>
      </c>
      <c r="E465" t="s">
        <v>424</v>
      </c>
      <c r="F465" t="s">
        <v>387</v>
      </c>
      <c r="G465" t="s">
        <v>545</v>
      </c>
      <c r="H465" t="s">
        <v>378</v>
      </c>
      <c r="I465" t="s">
        <v>370</v>
      </c>
      <c r="J465" t="s">
        <v>375</v>
      </c>
      <c r="K465" t="s">
        <v>376</v>
      </c>
    </row>
    <row r="466" spans="1:11" x14ac:dyDescent="0.25">
      <c r="A466">
        <v>465</v>
      </c>
      <c r="B466" t="s">
        <v>844</v>
      </c>
      <c r="C466" t="s">
        <v>372</v>
      </c>
      <c r="D466" t="s">
        <v>368</v>
      </c>
      <c r="E466" t="s">
        <v>424</v>
      </c>
      <c r="F466" t="s">
        <v>387</v>
      </c>
      <c r="G466" t="s">
        <v>545</v>
      </c>
      <c r="H466" t="s">
        <v>378</v>
      </c>
      <c r="I466" t="s">
        <v>374</v>
      </c>
      <c r="J466" t="s">
        <v>375</v>
      </c>
      <c r="K466" t="s">
        <v>376</v>
      </c>
    </row>
    <row r="467" spans="1:11" x14ac:dyDescent="0.25">
      <c r="A467">
        <v>466</v>
      </c>
      <c r="B467" t="s">
        <v>845</v>
      </c>
      <c r="C467" t="s">
        <v>372</v>
      </c>
      <c r="D467" t="s">
        <v>369</v>
      </c>
      <c r="E467" t="s">
        <v>424</v>
      </c>
      <c r="F467" t="s">
        <v>387</v>
      </c>
      <c r="G467" t="s">
        <v>545</v>
      </c>
      <c r="H467" t="s">
        <v>378</v>
      </c>
      <c r="I467" t="s">
        <v>374</v>
      </c>
      <c r="J467" t="s">
        <v>368</v>
      </c>
      <c r="K467" t="s">
        <v>376</v>
      </c>
    </row>
    <row r="468" spans="1:11" x14ac:dyDescent="0.25">
      <c r="A468">
        <v>467</v>
      </c>
      <c r="B468" t="s">
        <v>846</v>
      </c>
      <c r="C468" t="s">
        <v>372</v>
      </c>
      <c r="D468" t="s">
        <v>369</v>
      </c>
      <c r="E468" t="s">
        <v>424</v>
      </c>
      <c r="F468" t="s">
        <v>387</v>
      </c>
      <c r="G468" t="s">
        <v>545</v>
      </c>
      <c r="H468" t="s">
        <v>378</v>
      </c>
      <c r="I468" t="s">
        <v>368</v>
      </c>
      <c r="J468" t="s">
        <v>375</v>
      </c>
      <c r="K468" t="s">
        <v>376</v>
      </c>
    </row>
    <row r="469" spans="1:11" x14ac:dyDescent="0.25">
      <c r="A469">
        <v>468</v>
      </c>
      <c r="B469" t="s">
        <v>847</v>
      </c>
      <c r="C469" t="s">
        <v>372</v>
      </c>
      <c r="D469" t="s">
        <v>368</v>
      </c>
      <c r="E469" t="s">
        <v>424</v>
      </c>
      <c r="F469" t="s">
        <v>387</v>
      </c>
      <c r="G469" t="s">
        <v>545</v>
      </c>
      <c r="H469" t="s">
        <v>378</v>
      </c>
      <c r="I469" t="s">
        <v>374</v>
      </c>
      <c r="J469" t="s">
        <v>370</v>
      </c>
      <c r="K469" t="s">
        <v>376</v>
      </c>
    </row>
    <row r="470" spans="1:11" x14ac:dyDescent="0.25">
      <c r="A470">
        <v>469</v>
      </c>
      <c r="B470" t="s">
        <v>848</v>
      </c>
      <c r="C470" t="s">
        <v>372</v>
      </c>
      <c r="D470" t="s">
        <v>368</v>
      </c>
      <c r="E470" t="s">
        <v>424</v>
      </c>
      <c r="F470" t="s">
        <v>387</v>
      </c>
      <c r="G470" t="s">
        <v>545</v>
      </c>
      <c r="H470" t="s">
        <v>378</v>
      </c>
      <c r="I470" t="s">
        <v>370</v>
      </c>
      <c r="J470" t="s">
        <v>375</v>
      </c>
      <c r="K470" t="s">
        <v>376</v>
      </c>
    </row>
    <row r="471" spans="1:11" x14ac:dyDescent="0.25">
      <c r="A471">
        <v>470</v>
      </c>
      <c r="B471" t="s">
        <v>849</v>
      </c>
      <c r="C471" t="s">
        <v>372</v>
      </c>
      <c r="D471" t="s">
        <v>369</v>
      </c>
      <c r="E471" t="s">
        <v>424</v>
      </c>
      <c r="F471" t="s">
        <v>387</v>
      </c>
      <c r="G471" t="s">
        <v>545</v>
      </c>
      <c r="H471" t="s">
        <v>378</v>
      </c>
      <c r="I471" t="s">
        <v>368</v>
      </c>
      <c r="J471" t="s">
        <v>370</v>
      </c>
      <c r="K471" t="s">
        <v>376</v>
      </c>
    </row>
    <row r="472" spans="1:11" x14ac:dyDescent="0.25">
      <c r="A472">
        <v>471</v>
      </c>
      <c r="B472" t="s">
        <v>850</v>
      </c>
      <c r="C472" t="s">
        <v>368</v>
      </c>
      <c r="D472" t="s">
        <v>373</v>
      </c>
      <c r="E472" t="s">
        <v>424</v>
      </c>
      <c r="F472" t="s">
        <v>387</v>
      </c>
      <c r="G472" t="s">
        <v>545</v>
      </c>
      <c r="H472" t="s">
        <v>378</v>
      </c>
      <c r="I472" t="s">
        <v>374</v>
      </c>
      <c r="J472" t="s">
        <v>375</v>
      </c>
      <c r="K472" t="s">
        <v>376</v>
      </c>
    </row>
    <row r="473" spans="1:11" x14ac:dyDescent="0.25">
      <c r="A473">
        <v>472</v>
      </c>
      <c r="B473" t="s">
        <v>851</v>
      </c>
      <c r="C473" t="s">
        <v>368</v>
      </c>
      <c r="D473" t="s">
        <v>373</v>
      </c>
      <c r="E473" t="s">
        <v>424</v>
      </c>
      <c r="F473" t="s">
        <v>387</v>
      </c>
      <c r="G473" t="s">
        <v>545</v>
      </c>
      <c r="H473" t="s">
        <v>378</v>
      </c>
      <c r="I473" t="s">
        <v>374</v>
      </c>
      <c r="J473" t="s">
        <v>369</v>
      </c>
      <c r="K473" t="s">
        <v>376</v>
      </c>
    </row>
    <row r="474" spans="1:11" x14ac:dyDescent="0.25">
      <c r="A474">
        <v>473</v>
      </c>
      <c r="B474" t="s">
        <v>852</v>
      </c>
      <c r="C474" t="s">
        <v>368</v>
      </c>
      <c r="D474" t="s">
        <v>373</v>
      </c>
      <c r="E474" t="s">
        <v>424</v>
      </c>
      <c r="F474" t="s">
        <v>387</v>
      </c>
      <c r="G474" t="s">
        <v>545</v>
      </c>
      <c r="H474" t="s">
        <v>378</v>
      </c>
      <c r="I474" t="s">
        <v>369</v>
      </c>
      <c r="J474" t="s">
        <v>375</v>
      </c>
      <c r="K474" t="s">
        <v>376</v>
      </c>
    </row>
    <row r="475" spans="1:11" x14ac:dyDescent="0.25">
      <c r="A475">
        <v>474</v>
      </c>
      <c r="B475" t="s">
        <v>853</v>
      </c>
      <c r="C475" t="s">
        <v>368</v>
      </c>
      <c r="D475" t="s">
        <v>373</v>
      </c>
      <c r="E475" t="s">
        <v>424</v>
      </c>
      <c r="F475" t="s">
        <v>387</v>
      </c>
      <c r="G475" t="s">
        <v>545</v>
      </c>
      <c r="H475" t="s">
        <v>378</v>
      </c>
      <c r="I475" t="s">
        <v>374</v>
      </c>
      <c r="J475" t="s">
        <v>370</v>
      </c>
      <c r="K475" t="s">
        <v>376</v>
      </c>
    </row>
    <row r="476" spans="1:11" x14ac:dyDescent="0.25">
      <c r="A476">
        <v>475</v>
      </c>
      <c r="B476" t="s">
        <v>854</v>
      </c>
      <c r="C476" t="s">
        <v>368</v>
      </c>
      <c r="D476" t="s">
        <v>373</v>
      </c>
      <c r="E476" t="s">
        <v>424</v>
      </c>
      <c r="F476" t="s">
        <v>387</v>
      </c>
      <c r="G476" t="s">
        <v>545</v>
      </c>
      <c r="H476" t="s">
        <v>378</v>
      </c>
      <c r="I476" t="s">
        <v>370</v>
      </c>
      <c r="J476" t="s">
        <v>375</v>
      </c>
      <c r="K476" t="s">
        <v>376</v>
      </c>
    </row>
    <row r="477" spans="1:11" x14ac:dyDescent="0.25">
      <c r="A477">
        <v>476</v>
      </c>
      <c r="B477" t="s">
        <v>855</v>
      </c>
      <c r="C477" t="s">
        <v>368</v>
      </c>
      <c r="D477" t="s">
        <v>373</v>
      </c>
      <c r="E477" t="s">
        <v>424</v>
      </c>
      <c r="F477" t="s">
        <v>387</v>
      </c>
      <c r="G477" t="s">
        <v>545</v>
      </c>
      <c r="H477" t="s">
        <v>378</v>
      </c>
      <c r="I477" t="s">
        <v>370</v>
      </c>
      <c r="J477" t="s">
        <v>369</v>
      </c>
      <c r="K477" t="s">
        <v>376</v>
      </c>
    </row>
    <row r="478" spans="1:11" x14ac:dyDescent="0.25">
      <c r="A478">
        <v>477</v>
      </c>
      <c r="B478" t="s">
        <v>856</v>
      </c>
      <c r="C478" t="s">
        <v>372</v>
      </c>
      <c r="D478" t="s">
        <v>373</v>
      </c>
      <c r="E478" t="s">
        <v>424</v>
      </c>
      <c r="F478" t="s">
        <v>387</v>
      </c>
      <c r="G478" t="s">
        <v>545</v>
      </c>
      <c r="H478" t="s">
        <v>378</v>
      </c>
      <c r="I478" t="s">
        <v>374</v>
      </c>
      <c r="J478" t="s">
        <v>368</v>
      </c>
      <c r="K478" t="s">
        <v>376</v>
      </c>
    </row>
    <row r="479" spans="1:11" x14ac:dyDescent="0.25">
      <c r="A479">
        <v>478</v>
      </c>
      <c r="B479" t="s">
        <v>857</v>
      </c>
      <c r="C479" t="s">
        <v>372</v>
      </c>
      <c r="D479" t="s">
        <v>373</v>
      </c>
      <c r="E479" t="s">
        <v>424</v>
      </c>
      <c r="F479" t="s">
        <v>387</v>
      </c>
      <c r="G479" t="s">
        <v>545</v>
      </c>
      <c r="H479" t="s">
        <v>378</v>
      </c>
      <c r="I479" t="s">
        <v>368</v>
      </c>
      <c r="J479" t="s">
        <v>375</v>
      </c>
      <c r="K479" t="s">
        <v>376</v>
      </c>
    </row>
    <row r="480" spans="1:11" x14ac:dyDescent="0.25">
      <c r="A480">
        <v>479</v>
      </c>
      <c r="B480" t="s">
        <v>858</v>
      </c>
      <c r="C480" t="s">
        <v>372</v>
      </c>
      <c r="D480" t="s">
        <v>373</v>
      </c>
      <c r="E480" t="s">
        <v>424</v>
      </c>
      <c r="F480" t="s">
        <v>387</v>
      </c>
      <c r="G480" t="s">
        <v>545</v>
      </c>
      <c r="H480" t="s">
        <v>378</v>
      </c>
      <c r="I480" t="s">
        <v>368</v>
      </c>
      <c r="J480" t="s">
        <v>369</v>
      </c>
      <c r="K480" t="s">
        <v>376</v>
      </c>
    </row>
    <row r="481" spans="1:11" x14ac:dyDescent="0.25">
      <c r="A481">
        <v>480</v>
      </c>
      <c r="B481" t="s">
        <v>859</v>
      </c>
      <c r="C481" t="s">
        <v>372</v>
      </c>
      <c r="D481" t="s">
        <v>373</v>
      </c>
      <c r="E481" t="s">
        <v>424</v>
      </c>
      <c r="F481" t="s">
        <v>387</v>
      </c>
      <c r="G481" t="s">
        <v>545</v>
      </c>
      <c r="H481" t="s">
        <v>378</v>
      </c>
      <c r="I481" t="s">
        <v>368</v>
      </c>
      <c r="J481" t="s">
        <v>370</v>
      </c>
      <c r="K481" t="s">
        <v>376</v>
      </c>
    </row>
    <row r="482" spans="1:11" x14ac:dyDescent="0.25">
      <c r="A482">
        <v>481</v>
      </c>
      <c r="B482" t="s">
        <v>860</v>
      </c>
      <c r="C482" t="s">
        <v>387</v>
      </c>
      <c r="D482" t="s">
        <v>368</v>
      </c>
      <c r="E482" t="s">
        <v>424</v>
      </c>
      <c r="F482" t="s">
        <v>378</v>
      </c>
      <c r="G482" t="s">
        <v>545</v>
      </c>
      <c r="H482" t="s">
        <v>371</v>
      </c>
      <c r="I482" t="s">
        <v>374</v>
      </c>
      <c r="J482" t="s">
        <v>375</v>
      </c>
      <c r="K482" t="s">
        <v>376</v>
      </c>
    </row>
    <row r="483" spans="1:11" x14ac:dyDescent="0.25">
      <c r="A483">
        <v>482</v>
      </c>
      <c r="B483" t="s">
        <v>861</v>
      </c>
      <c r="C483" t="s">
        <v>387</v>
      </c>
      <c r="D483" t="s">
        <v>369</v>
      </c>
      <c r="E483" t="s">
        <v>424</v>
      </c>
      <c r="F483" t="s">
        <v>378</v>
      </c>
      <c r="G483" t="s">
        <v>545</v>
      </c>
      <c r="H483" t="s">
        <v>371</v>
      </c>
      <c r="I483" t="s">
        <v>374</v>
      </c>
      <c r="J483" t="s">
        <v>368</v>
      </c>
      <c r="K483" t="s">
        <v>376</v>
      </c>
    </row>
    <row r="484" spans="1:11" x14ac:dyDescent="0.25">
      <c r="A484">
        <v>483</v>
      </c>
      <c r="B484" t="s">
        <v>862</v>
      </c>
      <c r="C484" t="s">
        <v>387</v>
      </c>
      <c r="D484" t="s">
        <v>369</v>
      </c>
      <c r="E484" t="s">
        <v>424</v>
      </c>
      <c r="F484" t="s">
        <v>378</v>
      </c>
      <c r="G484" t="s">
        <v>545</v>
      </c>
      <c r="H484" t="s">
        <v>371</v>
      </c>
      <c r="I484" t="s">
        <v>368</v>
      </c>
      <c r="J484" t="s">
        <v>375</v>
      </c>
      <c r="K484" t="s">
        <v>376</v>
      </c>
    </row>
    <row r="485" spans="1:11" x14ac:dyDescent="0.25">
      <c r="A485">
        <v>484</v>
      </c>
      <c r="B485" t="s">
        <v>863</v>
      </c>
      <c r="C485" t="s">
        <v>387</v>
      </c>
      <c r="D485" t="s">
        <v>368</v>
      </c>
      <c r="E485" t="s">
        <v>424</v>
      </c>
      <c r="F485" t="s">
        <v>378</v>
      </c>
      <c r="G485" t="s">
        <v>545</v>
      </c>
      <c r="H485" t="s">
        <v>371</v>
      </c>
      <c r="I485" t="s">
        <v>374</v>
      </c>
      <c r="J485" t="s">
        <v>370</v>
      </c>
      <c r="K485" t="s">
        <v>376</v>
      </c>
    </row>
    <row r="486" spans="1:11" x14ac:dyDescent="0.25">
      <c r="A486">
        <v>485</v>
      </c>
      <c r="B486" t="s">
        <v>864</v>
      </c>
      <c r="C486" t="s">
        <v>387</v>
      </c>
      <c r="D486" t="s">
        <v>368</v>
      </c>
      <c r="E486" t="s">
        <v>424</v>
      </c>
      <c r="F486" t="s">
        <v>378</v>
      </c>
      <c r="G486" t="s">
        <v>545</v>
      </c>
      <c r="H486" t="s">
        <v>371</v>
      </c>
      <c r="I486" t="s">
        <v>370</v>
      </c>
      <c r="J486" t="s">
        <v>375</v>
      </c>
      <c r="K486" t="s">
        <v>376</v>
      </c>
    </row>
    <row r="487" spans="1:11" x14ac:dyDescent="0.25">
      <c r="A487">
        <v>486</v>
      </c>
      <c r="B487" t="s">
        <v>865</v>
      </c>
      <c r="C487" t="s">
        <v>387</v>
      </c>
      <c r="D487" t="s">
        <v>369</v>
      </c>
      <c r="E487" t="s">
        <v>424</v>
      </c>
      <c r="F487" t="s">
        <v>378</v>
      </c>
      <c r="G487" t="s">
        <v>545</v>
      </c>
      <c r="H487" t="s">
        <v>371</v>
      </c>
      <c r="I487" t="s">
        <v>368</v>
      </c>
      <c r="J487" t="s">
        <v>370</v>
      </c>
      <c r="K487" t="s">
        <v>376</v>
      </c>
    </row>
    <row r="488" spans="1:11" x14ac:dyDescent="0.25">
      <c r="A488">
        <v>487</v>
      </c>
      <c r="B488" t="s">
        <v>866</v>
      </c>
      <c r="C488" t="s">
        <v>372</v>
      </c>
      <c r="D488" t="s">
        <v>371</v>
      </c>
      <c r="E488" t="s">
        <v>424</v>
      </c>
      <c r="F488" t="s">
        <v>387</v>
      </c>
      <c r="G488" t="s">
        <v>545</v>
      </c>
      <c r="H488" t="s">
        <v>378</v>
      </c>
      <c r="I488" t="s">
        <v>374</v>
      </c>
      <c r="J488" t="s">
        <v>368</v>
      </c>
      <c r="K488" t="s">
        <v>376</v>
      </c>
    </row>
    <row r="489" spans="1:11" x14ac:dyDescent="0.25">
      <c r="A489">
        <v>488</v>
      </c>
      <c r="B489" t="s">
        <v>867</v>
      </c>
      <c r="C489" t="s">
        <v>372</v>
      </c>
      <c r="D489" t="s">
        <v>368</v>
      </c>
      <c r="E489" t="s">
        <v>424</v>
      </c>
      <c r="F489" t="s">
        <v>387</v>
      </c>
      <c r="G489" t="s">
        <v>545</v>
      </c>
      <c r="H489" t="s">
        <v>371</v>
      </c>
      <c r="I489" t="s">
        <v>378</v>
      </c>
      <c r="J489" t="s">
        <v>375</v>
      </c>
      <c r="K489" t="s">
        <v>376</v>
      </c>
    </row>
    <row r="490" spans="1:11" x14ac:dyDescent="0.25">
      <c r="A490">
        <v>489</v>
      </c>
      <c r="B490" t="s">
        <v>868</v>
      </c>
      <c r="C490" t="s">
        <v>372</v>
      </c>
      <c r="D490" t="s">
        <v>369</v>
      </c>
      <c r="E490" t="s">
        <v>424</v>
      </c>
      <c r="F490" t="s">
        <v>387</v>
      </c>
      <c r="G490" t="s">
        <v>545</v>
      </c>
      <c r="H490" t="s">
        <v>371</v>
      </c>
      <c r="I490" t="s">
        <v>378</v>
      </c>
      <c r="J490" t="s">
        <v>368</v>
      </c>
      <c r="K490" t="s">
        <v>376</v>
      </c>
    </row>
    <row r="491" spans="1:11" x14ac:dyDescent="0.25">
      <c r="A491">
        <v>490</v>
      </c>
      <c r="B491" t="s">
        <v>869</v>
      </c>
      <c r="C491" t="s">
        <v>372</v>
      </c>
      <c r="D491" t="s">
        <v>368</v>
      </c>
      <c r="E491" t="s">
        <v>424</v>
      </c>
      <c r="F491" t="s">
        <v>387</v>
      </c>
      <c r="G491" t="s">
        <v>545</v>
      </c>
      <c r="H491" t="s">
        <v>371</v>
      </c>
      <c r="I491" t="s">
        <v>378</v>
      </c>
      <c r="J491" t="s">
        <v>370</v>
      </c>
      <c r="K491" t="s">
        <v>376</v>
      </c>
    </row>
    <row r="492" spans="1:11" x14ac:dyDescent="0.25">
      <c r="A492">
        <v>491</v>
      </c>
      <c r="B492" t="s">
        <v>870</v>
      </c>
      <c r="C492" t="s">
        <v>387</v>
      </c>
      <c r="D492" t="s">
        <v>373</v>
      </c>
      <c r="E492" t="s">
        <v>424</v>
      </c>
      <c r="F492" t="s">
        <v>378</v>
      </c>
      <c r="G492" t="s">
        <v>545</v>
      </c>
      <c r="H492" t="s">
        <v>371</v>
      </c>
      <c r="I492" t="s">
        <v>374</v>
      </c>
      <c r="J492" t="s">
        <v>368</v>
      </c>
      <c r="K492" t="s">
        <v>376</v>
      </c>
    </row>
    <row r="493" spans="1:11" x14ac:dyDescent="0.25">
      <c r="A493">
        <v>492</v>
      </c>
      <c r="B493" t="s">
        <v>871</v>
      </c>
      <c r="C493" t="s">
        <v>387</v>
      </c>
      <c r="D493" t="s">
        <v>373</v>
      </c>
      <c r="E493" t="s">
        <v>424</v>
      </c>
      <c r="F493" t="s">
        <v>378</v>
      </c>
      <c r="G493" t="s">
        <v>545</v>
      </c>
      <c r="H493" t="s">
        <v>371</v>
      </c>
      <c r="I493" t="s">
        <v>368</v>
      </c>
      <c r="J493" t="s">
        <v>375</v>
      </c>
      <c r="K493" t="s">
        <v>376</v>
      </c>
    </row>
    <row r="494" spans="1:11" x14ac:dyDescent="0.25">
      <c r="A494">
        <v>493</v>
      </c>
      <c r="B494" t="s">
        <v>872</v>
      </c>
      <c r="C494" t="s">
        <v>387</v>
      </c>
      <c r="D494" t="s">
        <v>373</v>
      </c>
      <c r="E494" t="s">
        <v>424</v>
      </c>
      <c r="F494" t="s">
        <v>378</v>
      </c>
      <c r="G494" t="s">
        <v>545</v>
      </c>
      <c r="H494" t="s">
        <v>371</v>
      </c>
      <c r="I494" t="s">
        <v>368</v>
      </c>
      <c r="J494" t="s">
        <v>369</v>
      </c>
      <c r="K494" t="s">
        <v>376</v>
      </c>
    </row>
    <row r="495" spans="1:11" x14ac:dyDescent="0.25">
      <c r="A495">
        <v>494</v>
      </c>
      <c r="B495" t="s">
        <v>873</v>
      </c>
      <c r="C495" t="s">
        <v>387</v>
      </c>
      <c r="D495" t="s">
        <v>373</v>
      </c>
      <c r="E495" t="s">
        <v>424</v>
      </c>
      <c r="F495" t="s">
        <v>378</v>
      </c>
      <c r="G495" t="s">
        <v>545</v>
      </c>
      <c r="H495" t="s">
        <v>371</v>
      </c>
      <c r="I495" t="s">
        <v>368</v>
      </c>
      <c r="J495" t="s">
        <v>370</v>
      </c>
      <c r="K495" t="s">
        <v>376</v>
      </c>
    </row>
    <row r="496" spans="1:11" x14ac:dyDescent="0.25">
      <c r="A496">
        <v>495</v>
      </c>
      <c r="B496" t="s">
        <v>874</v>
      </c>
      <c r="C496" t="s">
        <v>372</v>
      </c>
      <c r="D496" t="s">
        <v>373</v>
      </c>
      <c r="E496" t="s">
        <v>424</v>
      </c>
      <c r="F496" t="s">
        <v>387</v>
      </c>
      <c r="G496" t="s">
        <v>545</v>
      </c>
      <c r="H496" t="s">
        <v>371</v>
      </c>
      <c r="I496" t="s">
        <v>378</v>
      </c>
      <c r="J496" t="s">
        <v>368</v>
      </c>
      <c r="K496" t="s">
        <v>376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A49"/>
  <sheetViews>
    <sheetView topLeftCell="BG1" workbookViewId="0">
      <selection activeCell="BY3" sqref="BY3"/>
    </sheetView>
  </sheetViews>
  <sheetFormatPr defaultRowHeight="15" x14ac:dyDescent="0.25"/>
  <cols>
    <col min="5" max="5" width="13.140625" customWidth="1"/>
    <col min="8" max="8" width="11" customWidth="1"/>
    <col min="19" max="56" width="13" hidden="1" customWidth="1"/>
    <col min="58" max="67" width="14" customWidth="1"/>
  </cols>
  <sheetData>
    <row r="1" spans="1:79" x14ac:dyDescent="0.25">
      <c r="A1" t="s">
        <v>238</v>
      </c>
      <c r="C1" t="s">
        <v>239</v>
      </c>
      <c r="E1" s="86" t="s">
        <v>240</v>
      </c>
      <c r="F1" s="86"/>
      <c r="G1" s="86"/>
      <c r="H1" s="86" t="s">
        <v>241</v>
      </c>
      <c r="I1" s="86" t="s">
        <v>242</v>
      </c>
      <c r="J1" s="86" t="s">
        <v>243</v>
      </c>
      <c r="K1" s="86" t="s">
        <v>244</v>
      </c>
      <c r="L1" s="86" t="s">
        <v>245</v>
      </c>
      <c r="M1" s="86" t="s">
        <v>246</v>
      </c>
      <c r="N1" s="86" t="s">
        <v>247</v>
      </c>
      <c r="O1" s="86" t="s">
        <v>248</v>
      </c>
      <c r="P1" s="86"/>
      <c r="Q1" s="86"/>
      <c r="R1" s="86"/>
      <c r="S1" s="86"/>
      <c r="T1" s="86" t="s">
        <v>249</v>
      </c>
      <c r="U1" s="86" t="s">
        <v>250</v>
      </c>
      <c r="V1" s="86" t="s">
        <v>251</v>
      </c>
      <c r="W1" s="86" t="s">
        <v>252</v>
      </c>
      <c r="X1" s="86" t="s">
        <v>253</v>
      </c>
      <c r="Y1" s="86" t="s">
        <v>254</v>
      </c>
      <c r="Z1" s="86" t="s">
        <v>255</v>
      </c>
      <c r="AA1" s="86" t="s">
        <v>256</v>
      </c>
      <c r="AB1" s="86" t="s">
        <v>257</v>
      </c>
      <c r="AC1" s="86" t="s">
        <v>258</v>
      </c>
      <c r="AD1" s="86" t="s">
        <v>259</v>
      </c>
      <c r="AE1" s="86" t="s">
        <v>260</v>
      </c>
      <c r="AF1" s="86" t="s">
        <v>261</v>
      </c>
      <c r="AG1" s="86" t="s">
        <v>262</v>
      </c>
      <c r="AH1" s="86" t="s">
        <v>263</v>
      </c>
      <c r="AI1" s="86" t="s">
        <v>264</v>
      </c>
      <c r="AJ1" s="86" t="s">
        <v>265</v>
      </c>
      <c r="AK1" s="86" t="s">
        <v>266</v>
      </c>
      <c r="AL1" s="86" t="s">
        <v>267</v>
      </c>
      <c r="AM1" s="86" t="s">
        <v>268</v>
      </c>
      <c r="AN1" s="86" t="s">
        <v>269</v>
      </c>
      <c r="AO1" s="86" t="s">
        <v>270</v>
      </c>
      <c r="AP1" s="86" t="s">
        <v>271</v>
      </c>
      <c r="AQ1" s="86" t="s">
        <v>272</v>
      </c>
      <c r="AR1" s="86" t="s">
        <v>273</v>
      </c>
      <c r="AS1" s="86" t="s">
        <v>274</v>
      </c>
      <c r="AT1" s="86" t="s">
        <v>275</v>
      </c>
      <c r="AU1" s="86" t="s">
        <v>276</v>
      </c>
      <c r="AV1" s="86" t="s">
        <v>277</v>
      </c>
      <c r="AW1" s="86" t="s">
        <v>278</v>
      </c>
      <c r="AX1" s="86" t="s">
        <v>279</v>
      </c>
      <c r="AY1" s="86"/>
      <c r="AZ1" s="86"/>
      <c r="BA1" t="s">
        <v>280</v>
      </c>
      <c r="BB1" t="s">
        <v>281</v>
      </c>
      <c r="BC1" t="s">
        <v>282</v>
      </c>
      <c r="BD1" t="s">
        <v>279</v>
      </c>
      <c r="BE1" t="s">
        <v>912</v>
      </c>
      <c r="BF1" t="s">
        <v>283</v>
      </c>
      <c r="BG1" t="s">
        <v>284</v>
      </c>
      <c r="BH1" t="s">
        <v>285</v>
      </c>
      <c r="BI1" t="s">
        <v>286</v>
      </c>
      <c r="BJ1" t="s">
        <v>287</v>
      </c>
      <c r="BK1" t="s">
        <v>288</v>
      </c>
      <c r="BL1" t="s">
        <v>289</v>
      </c>
      <c r="BM1" t="s">
        <v>290</v>
      </c>
      <c r="BN1" t="s">
        <v>291</v>
      </c>
      <c r="BO1" t="s">
        <v>292</v>
      </c>
      <c r="BT1" s="217" t="s">
        <v>316</v>
      </c>
      <c r="BU1" s="216"/>
      <c r="BV1" s="216"/>
      <c r="BX1" s="218" t="s">
        <v>317</v>
      </c>
      <c r="BY1" s="216"/>
      <c r="BZ1" s="216"/>
      <c r="CA1" s="216"/>
    </row>
    <row r="2" spans="1:79" ht="15.75" thickBot="1" x14ac:dyDescent="0.3">
      <c r="A2" t="s">
        <v>22</v>
      </c>
      <c r="C2">
        <v>1</v>
      </c>
      <c r="E2" s="86" t="str">
        <f>IF('1. Gruppspel'!D4="","",'1. Gruppspel'!D4)</f>
        <v/>
      </c>
      <c r="F2" s="86" t="s">
        <v>21</v>
      </c>
      <c r="G2" s="86"/>
      <c r="H2" s="86" t="str">
        <f>IF(COUNTIF(_Listor!$BU$26:$BU$26,'1. Gruppspel'!$D$4)&gt;0,'1. Gruppspel'!$D$4,"")</f>
        <v/>
      </c>
      <c r="I2" s="86" t="str">
        <f>IF(COUNTIF(_Listor!$BU$26:$BU$26,'1. Gruppspel'!$D$6)&gt;0,'1. Gruppspel'!$D$6,"")</f>
        <v/>
      </c>
      <c r="J2" s="86" t="str">
        <f>IF(COUNTIF(_Listor!$BU$26:$BU$26,'1. Gruppspel'!$D$6)&gt;0,'1. Gruppspel'!$D$6,"")</f>
        <v/>
      </c>
      <c r="K2" s="86" t="str">
        <f>IF(COUNTIF(_Listor!$BU$26:$BU$26,'1. Gruppspel'!$D$8)&gt;0,'1. Gruppspel'!$D$8,"")</f>
        <v/>
      </c>
      <c r="L2" s="86" t="str">
        <f>IF(COUNTIF(_Listor!$BU$26:$BU$26,'1. Gruppspel'!$D$4)&gt;0,'1. Gruppspel'!$D$4,"")</f>
        <v/>
      </c>
      <c r="M2" s="86" t="str">
        <f>IF(COUNTIF(_Listor!$BU$26:$BU$26,'1. Gruppspel'!$D$5)&gt;0,'1. Gruppspel'!$D$5,"")</f>
        <v/>
      </c>
      <c r="N2" s="86" t="str">
        <f>IF(COUNTIF(_Listor!$BU$26:$BU$26,'1. Gruppspel'!$D$7)&gt;0,'1. Gruppspel'!$D$7,"")</f>
        <v/>
      </c>
      <c r="O2" s="86" t="str">
        <f>IF(COUNTIF(_Listor!$BU$26:$BU$26,'1. Gruppspel'!$D$8)&gt;0,'1. Gruppspel'!$D$8,"")</f>
        <v/>
      </c>
      <c r="P2" s="86"/>
      <c r="Q2" s="86"/>
      <c r="R2" s="86"/>
      <c r="S2" s="86"/>
      <c r="T2" s="86" t="str">
        <f>_Listor!$BY$3</f>
        <v/>
      </c>
      <c r="U2" s="86" t="str">
        <f>_Listor!$BY$4</f>
        <v/>
      </c>
      <c r="V2" s="86" t="str">
        <f>_Listor!$BY$5</f>
        <v/>
      </c>
      <c r="W2" s="86" t="str">
        <f>_Listor!$BY$6</f>
        <v/>
      </c>
      <c r="X2" s="86" t="str">
        <f>_Listor!$BY$7</f>
        <v/>
      </c>
      <c r="Y2" s="86" t="str">
        <f>_Listor!$BY$8</f>
        <v/>
      </c>
      <c r="Z2" s="86" t="str">
        <f>_Listor!$BY$9</f>
        <v/>
      </c>
      <c r="AA2" s="86" t="str">
        <f>_Listor!$BY$10</f>
        <v/>
      </c>
      <c r="AB2" s="86" t="str">
        <f>_Listor!$BY$11</f>
        <v/>
      </c>
      <c r="AC2" s="86" t="str">
        <f>_Listor!$BY$12</f>
        <v/>
      </c>
      <c r="AD2" s="86" t="str">
        <f>_Listor!$BY$13</f>
        <v/>
      </c>
      <c r="AE2" s="86" t="str">
        <f>_Listor!$BY$14</f>
        <v/>
      </c>
      <c r="AF2" s="86" t="str">
        <f>_Listor!$BY$15</f>
        <v/>
      </c>
      <c r="AG2" s="86" t="str">
        <f>_Listor!$BY$16</f>
        <v/>
      </c>
      <c r="AH2" s="86" t="str">
        <f>_Listor!$BY$17</f>
        <v/>
      </c>
      <c r="AI2" s="86" t="str">
        <f>_Listor!$BY$18</f>
        <v/>
      </c>
      <c r="AJ2" s="86">
        <f>_Listor!$CA$3</f>
        <v>0</v>
      </c>
      <c r="AK2" s="86">
        <f>_Listor!$CA$5</f>
        <v>0</v>
      </c>
      <c r="AL2" s="86">
        <f>_Listor!$CA$7</f>
        <v>0</v>
      </c>
      <c r="AM2" s="86">
        <f>_Listor!$CA$9</f>
        <v>0</v>
      </c>
      <c r="AN2" s="86">
        <f>_Listor!$CA$11</f>
        <v>0</v>
      </c>
      <c r="AO2" s="86">
        <f>_Listor!$CA$13</f>
        <v>0</v>
      </c>
      <c r="AP2" s="86">
        <f>_Listor!$CA$15</f>
        <v>0</v>
      </c>
      <c r="AQ2" s="86">
        <f>_Listor!$CA$17</f>
        <v>0</v>
      </c>
      <c r="AR2" s="86" t="e">
        <f>#REF!</f>
        <v>#REF!</v>
      </c>
      <c r="AS2" s="86" t="e">
        <f>#REF!</f>
        <v>#REF!</v>
      </c>
      <c r="AT2" s="86" t="e">
        <f>#REF!</f>
        <v>#REF!</v>
      </c>
      <c r="AU2" s="86" t="e">
        <f>#REF!</f>
        <v>#REF!</v>
      </c>
      <c r="AV2" s="86" t="e">
        <f>#REF!</f>
        <v>#REF!</v>
      </c>
      <c r="AW2" s="86" t="e">
        <f>#REF!</f>
        <v>#REF!</v>
      </c>
      <c r="AX2" s="86" t="e">
        <f>#REF!</f>
        <v>#REF!</v>
      </c>
      <c r="AY2" s="86"/>
      <c r="AZ2" s="86"/>
      <c r="BA2" t="e">
        <f>#REF!</f>
        <v>#REF!</v>
      </c>
      <c r="BB2" t="e">
        <f>#REF!</f>
        <v>#REF!</v>
      </c>
      <c r="BC2" t="e">
        <f>#REF!</f>
        <v>#REF!</v>
      </c>
      <c r="BD2" t="e">
        <f>#REF!</f>
        <v>#REF!</v>
      </c>
      <c r="BE2">
        <f>'2. Bästa grupptreor'!B4</f>
        <v>0</v>
      </c>
      <c r="BF2" t="str" cm="1">
        <f t="array" ref="BF2">IFERROR(INDEX($E$2:$E$13,_xlfn.AGGREGATE(15,6,(ROW($E$2:$E$13)-ROW($E$2)+1)/(($E$2:$E$13&lt;&gt;"")*((COUNTIF($BE$2:$BE$9,$E$2:$E$13)=0)+($E$2:$E$13='2. Bästa grupptreor'!$B$4))),ROWS($BF$2:BF2))),"")</f>
        <v/>
      </c>
      <c r="BG2" t="str" cm="1">
        <f t="array" ref="BG2">IFERROR(INDEX($E$2:$E$13,_xlfn.AGGREGATE(15,6,(ROW($E$2:$E$13)-ROW($E$2)+1)/(($E$2:$E$13&lt;&gt;"")*((COUNTIF($BE$2:$BE$9,$E$2:$E$13)=0)+($E$2:$E$13='2. Bästa grupptreor'!$B$6))),ROWS($BG$2:BG2))),"")</f>
        <v/>
      </c>
      <c r="BH2" t="str" cm="1">
        <f t="array" ref="BH2">IFERROR(INDEX($E$2:$E$13,_xlfn.AGGREGATE(15,6,(ROW($E$2:$E$13)-ROW($E$2)+1)/(($E$2:$E$13&lt;&gt;"")*((COUNTIF($BE$2:$BE$9,$E$2:$E$13)=0)+($E$2:$E$13='2. Bästa grupptreor'!$B$8))),ROWS($BH$2:BH2))),"")</f>
        <v/>
      </c>
      <c r="BI2" t="str">
        <f>IFERROR(INDEX($E$2:$E$13,_xlfn.AGGREGATE(15,6,(ROW($E$2:$E$13)-ROW($E$2)+1)/(($E$2:$E$13&lt;&gt;"")*((COUNTIF($BE$2:$BE$9,$E$2:$E$13)=0)+($E$2:$E$13='2. Bästa grupptreor'!$B$10))),ROWS($BI$2:BI2))),"")</f>
        <v/>
      </c>
      <c r="BJ2" t="str">
        <f>IFERROR(INDEX($E$2:$E$13,_xlfn.AGGREGATE(15,6,(ROW($E$2:$E$13)-ROW($E$2)+1)/(($E$2:$E$13&lt;&gt;"")*((COUNTIF($BE$2:$BE$9,$E$2:$E$13)=0)+($E$2:$E$13='2. Bästa grupptreor'!$B$12))),ROWS($BJ$2:BJ2))),"")</f>
        <v/>
      </c>
      <c r="BK2" t="str" cm="1">
        <f t="array" ref="BK2">IFERROR(INDEX($E$2:$E$13,_xlfn.AGGREGATE(15,6,(ROW($E$2:$E$13)-ROW($E$2)+1)/(($E$2:$E$13&lt;&gt;"")*((COUNTIF($BE$2:$BE$9,$E$2:$E$13)=0)+($E$2:$E$13='2. Bästa grupptreor'!$B$14))),ROWS($BK$2:BK2))),"")</f>
        <v/>
      </c>
      <c r="BL2" t="str" cm="1">
        <f t="array" ref="BL2">IFERROR(INDEX($E$2:$E$13,_xlfn.AGGREGATE(15,6,(ROW($E$2:$E$13)-ROW($E$2)+1)/(($E$2:$E$13&lt;&gt;"")*((COUNTIF($BE$2:$BE$9,$E$2:$E$13)=0)+($E$2:$E$13='2. Bästa grupptreor'!$B$16))),ROWS($BL$2:BL2))),"")</f>
        <v/>
      </c>
      <c r="BM2" t="str" cm="1">
        <f t="array" ref="BM2">IFERROR(INDEX($E$2:$E$13,_xlfn.AGGREGATE(15,6,(ROW($E$2:$E$13)-ROW($E$2)+1)/(($E$2:$E$13&lt;&gt;"")*((COUNTIF($BE$2:$BE$9,$E$2:$E$13)=0)+($E$2:$E$13='2. Bästa grupptreor'!$B$18))),ROWS($BM$2:BM2))),"")</f>
        <v/>
      </c>
      <c r="BN2" t="str">
        <f>IF('2. Bästa grupptreor'!B4="","",INDEX('1. Gruppspel'!$A$4:$A$15,MATCH('2. Bästa grupptreor'!B4,'1. Gruppspel'!$D$4:$D$15,0)))</f>
        <v/>
      </c>
      <c r="BO2" t="str">
        <f>IF(COUNTA($BN$2:$BN$9)&lt;8,"",IF(COUNTIF($BN$2:$BN$9,"A")&gt;0,"A","")&amp;IF(COUNTIF($BN$2:$BN$9,"B")&gt;0,"B","")&amp;IF(COUNTIF($BN$2:$BN$9,"C")&gt;0,"C","")&amp;IF(COUNTIF($BN$2:$BN$9,"D")&gt;0,"D","")&amp;IF(COUNTIF($BN$2:$BN$9,"E")&gt;0,"E","")&amp;IF(COUNTIF($BN$2:$BN$9,"F")&gt;0,"F","")&amp;IF(COUNTIF($BN$2:$BN$9,"G")&gt;0,"G","")&amp;IF(COUNTIF($BN$2:$BN$9,"H")&gt;0,"H","")&amp;IF(COUNTIF($BN$2:$BN$9,"I")&gt;0,"I","")&amp;IF(COUNTIF($BN$2:$BN$9,"J")&gt;0,"J","")&amp;IF(COUNTIF($BN$2:$BN$9,"K")&gt;0,"K","")&amp;IF(COUNTIF($BN$2:$BN$9,"L")&gt;0,"L",""))</f>
        <v/>
      </c>
      <c r="BT2" s="137" t="s">
        <v>319</v>
      </c>
      <c r="BU2" s="137" t="s">
        <v>16</v>
      </c>
      <c r="BV2" s="137" t="s">
        <v>320</v>
      </c>
      <c r="BX2" s="137" t="s">
        <v>127</v>
      </c>
      <c r="BY2" s="138" t="s">
        <v>130</v>
      </c>
      <c r="BZ2" s="138" t="s">
        <v>131</v>
      </c>
      <c r="CA2" s="137" t="s">
        <v>321</v>
      </c>
    </row>
    <row r="3" spans="1:79" ht="15.75" thickBot="1" x14ac:dyDescent="0.3">
      <c r="A3" t="s">
        <v>24</v>
      </c>
      <c r="C3">
        <v>2</v>
      </c>
      <c r="E3" s="86" t="str">
        <f>IF('1. Gruppspel'!D5="","",'1. Gruppspel'!D5)</f>
        <v/>
      </c>
      <c r="F3" s="86" t="s">
        <v>26</v>
      </c>
      <c r="G3" s="86"/>
      <c r="H3" s="86" t="str">
        <f>IF(COUNTIF(_Listor!$BU$26:$BU$26,'1. Gruppspel'!$D$5)&gt;0,'1. Gruppspel'!$D$5,"")</f>
        <v/>
      </c>
      <c r="I3" s="86" t="str">
        <f>IF(COUNTIF(_Listor!$BU$26:$BU$26,'1. Gruppspel'!$D$7)&gt;0,'1. Gruppspel'!$D$7,"")</f>
        <v/>
      </c>
      <c r="J3" s="86" t="str">
        <f>IF(COUNTIF(_Listor!$BU$26:$BU$26,'1. Gruppspel'!$D$8)&gt;0,'1. Gruppspel'!$D$8,"")</f>
        <v/>
      </c>
      <c r="K3" s="86" t="str">
        <f>IF(COUNTIF(_Listor!$BU$26:$BU$26,'1. Gruppspel'!$D$11)&gt;0,'1. Gruppspel'!$D$11,"")</f>
        <v/>
      </c>
      <c r="L3" s="86" t="str">
        <f>IF(COUNTIF(_Listor!$BU$26:$BU$26,'1. Gruppspel'!$D$8)&gt;0,'1. Gruppspel'!$D$8,"")</f>
        <v/>
      </c>
      <c r="M3" s="86" t="str">
        <f>IF(COUNTIF(_Listor!$BU$26:$BU$26,'1. Gruppspel'!$D$8)&gt;0,'1. Gruppspel'!$D$8,"")</f>
        <v/>
      </c>
      <c r="N3" s="86" t="str">
        <f>IF(COUNTIF(_Listor!$BU$26:$BU$26,'1. Gruppspel'!$D$8)&gt;0,'1. Gruppspel'!$D$8,"")</f>
        <v/>
      </c>
      <c r="O3" s="86" t="str">
        <f>IF(COUNTIF(_Listor!$BU$26:$BU$26,'1. Gruppspel'!$D$9)&gt;0,'1. Gruppspel'!$D$9,"")</f>
        <v/>
      </c>
      <c r="P3" s="86"/>
      <c r="Q3" s="86"/>
      <c r="R3" s="86"/>
      <c r="S3" s="86"/>
      <c r="T3" s="86" t="str">
        <f>_Listor!$BZ$3</f>
        <v/>
      </c>
      <c r="U3" s="86" t="str">
        <f>_Listor!$BZ$4</f>
        <v/>
      </c>
      <c r="V3" s="86" t="str">
        <f>_Listor!$BZ$5</f>
        <v/>
      </c>
      <c r="W3" s="86" t="str">
        <f>_Listor!$BZ$6</f>
        <v/>
      </c>
      <c r="X3" s="86" t="str">
        <f>_Listor!$BZ$7</f>
        <v/>
      </c>
      <c r="Y3" s="86" t="str">
        <f>_Listor!$BZ$8</f>
        <v/>
      </c>
      <c r="Z3" s="86" t="str">
        <f>_Listor!$BZ$9</f>
        <v/>
      </c>
      <c r="AA3" s="86" t="str">
        <f>_Listor!$BZ$10</f>
        <v/>
      </c>
      <c r="AB3" s="86" t="str">
        <f>_Listor!$BZ$11</f>
        <v/>
      </c>
      <c r="AC3" s="86" t="str">
        <f>_Listor!$BZ$12</f>
        <v/>
      </c>
      <c r="AD3" s="86" t="str">
        <f>_Listor!$BZ$13</f>
        <v/>
      </c>
      <c r="AE3" s="86" t="str">
        <f>_Listor!$BZ$14</f>
        <v/>
      </c>
      <c r="AF3" s="86" t="str">
        <f>_Listor!$BZ$15</f>
        <v/>
      </c>
      <c r="AG3" s="86" t="str">
        <f>_Listor!$BZ$16</f>
        <v/>
      </c>
      <c r="AH3" s="86" t="str">
        <f>_Listor!$BZ$17</f>
        <v/>
      </c>
      <c r="AI3" s="86" t="str">
        <f>_Listor!$BZ$18</f>
        <v/>
      </c>
      <c r="AJ3" s="86">
        <f>_Listor!$CA$4</f>
        <v>0</v>
      </c>
      <c r="AK3" s="86">
        <f>_Listor!$CA$6</f>
        <v>0</v>
      </c>
      <c r="AL3" s="86">
        <f>_Listor!$CA$8</f>
        <v>0</v>
      </c>
      <c r="AM3" s="86">
        <f>_Listor!$CA$10</f>
        <v>0</v>
      </c>
      <c r="AN3" s="86">
        <f>_Listor!$CA$12</f>
        <v>0</v>
      </c>
      <c r="AO3" s="86">
        <f>_Listor!$CA$14</f>
        <v>0</v>
      </c>
      <c r="AP3" s="86">
        <f>_Listor!$CA$16</f>
        <v>0</v>
      </c>
      <c r="AQ3" s="86">
        <f>_Listor!$CA$18</f>
        <v>0</v>
      </c>
      <c r="AR3" s="86" t="e">
        <f>#REF!</f>
        <v>#REF!</v>
      </c>
      <c r="AS3" s="86" t="e">
        <f>#REF!</f>
        <v>#REF!</v>
      </c>
      <c r="AT3" s="86" t="e">
        <f>#REF!</f>
        <v>#REF!</v>
      </c>
      <c r="AU3" s="86" t="e">
        <f>#REF!</f>
        <v>#REF!</v>
      </c>
      <c r="AV3" s="86" t="e">
        <f>#REF!</f>
        <v>#REF!</v>
      </c>
      <c r="AW3" s="86" t="e">
        <f>#REF!</f>
        <v>#REF!</v>
      </c>
      <c r="AX3" s="86" t="e">
        <f>#REF!</f>
        <v>#REF!</v>
      </c>
      <c r="AY3" s="86"/>
      <c r="AZ3" s="86"/>
      <c r="BA3" t="e">
        <f>#REF!</f>
        <v>#REF!</v>
      </c>
      <c r="BB3" t="e">
        <f>#REF!</f>
        <v>#REF!</v>
      </c>
      <c r="BC3" t="e">
        <f>#REF!</f>
        <v>#REF!</v>
      </c>
      <c r="BD3" t="e">
        <f>#REF!</f>
        <v>#REF!</v>
      </c>
      <c r="BE3">
        <f>'2. Bästa grupptreor'!B6</f>
        <v>0</v>
      </c>
      <c r="BF3" t="str" cm="1">
        <f t="array" ref="BF3">IFERROR(INDEX($E$2:$E$13,_xlfn.AGGREGATE(15,6,(ROW($E$2:$E$13)-ROW($E$2)+1)/(($E$2:$E$13&lt;&gt;"")*((COUNTIF($BE$2:$BE$9,$E$2:$E$13)=0)+($E$2:$E$13='2. Bästa grupptreor'!$B$4))),ROWS($BF$2:BF3))),"")</f>
        <v/>
      </c>
      <c r="BG3" t="str" cm="1">
        <f t="array" ref="BG3">IFERROR(INDEX($E$2:$E$13,_xlfn.AGGREGATE(15,6,(ROW($E$2:$E$13)-ROW($E$2)+1)/(($E$2:$E$13&lt;&gt;"")*((COUNTIF($BE$2:$BE$9,$E$2:$E$13)=0)+($E$2:$E$13='2. Bästa grupptreor'!$B$6))),ROWS($BG$2:BG3))),"")</f>
        <v/>
      </c>
      <c r="BH3" t="str">
        <f>IFERROR(INDEX($E$2:$E$13,_xlfn.AGGREGATE(15,6,(ROW($E$2:$E$13)-ROW($E$2)+1)/(($E$2:$E$13&lt;&gt;"")*((COUNTIF($BE$2:$BE$9,$E$2:$E$13)=0)+($E$2:$E$13='2. Bästa grupptreor'!$B$8))),ROWS($BH$2:BH3))),"")</f>
        <v/>
      </c>
      <c r="BI3" t="str">
        <f>IFERROR(INDEX($E$2:$E$13,_xlfn.AGGREGATE(15,6,(ROW($E$2:$E$13)-ROW($E$2)+1)/(($E$2:$E$13&lt;&gt;"")*((COUNTIF($BE$2:$BE$9,$E$2:$E$13)=0)+($E$2:$E$13='2. Bästa grupptreor'!$B$10))),ROWS($BI$2:BI3))),"")</f>
        <v/>
      </c>
      <c r="BJ3" t="str">
        <f>IFERROR(INDEX($E$2:$E$13,_xlfn.AGGREGATE(15,6,(ROW($E$2:$E$13)-ROW($E$2)+1)/(($E$2:$E$13&lt;&gt;"")*((COUNTIF($BE$2:$BE$9,$E$2:$E$13)=0)+($E$2:$E$13='2. Bästa grupptreor'!$B$12))),ROWS($BJ$2:BJ3))),"")</f>
        <v/>
      </c>
      <c r="BK3" t="str" cm="1">
        <f t="array" ref="BK3">IFERROR(INDEX($E$2:$E$13,_xlfn.AGGREGATE(15,6,(ROW($E$2:$E$13)-ROW($E$2)+1)/(($E$2:$E$13&lt;&gt;"")*((COUNTIF($BE$2:$BE$9,$E$2:$E$13)=0)+($E$2:$E$13='2. Bästa grupptreor'!$B$14))),ROWS($BK$2:BK3))),"")</f>
        <v/>
      </c>
      <c r="BL3" t="str" cm="1">
        <f t="array" ref="BL3">IFERROR(INDEX($E$2:$E$13,_xlfn.AGGREGATE(15,6,(ROW($E$2:$E$13)-ROW($E$2)+1)/(($E$2:$E$13&lt;&gt;"")*((COUNTIF($BE$2:$BE$9,$E$2:$E$13)=0)+($E$2:$E$13='2. Bästa grupptreor'!$B$16))),ROWS($BL$2:BL3))),"")</f>
        <v/>
      </c>
      <c r="BM3" t="str" cm="1">
        <f t="array" ref="BM3">IFERROR(INDEX($E$2:$E$13,_xlfn.AGGREGATE(15,6,(ROW($E$2:$E$13)-ROW($E$2)+1)/(($E$2:$E$13&lt;&gt;"")*((COUNTIF($BE$2:$BE$9,$E$2:$E$13)=0)+($E$2:$E$13='2. Bästa grupptreor'!$B$18))),ROWS($BM$2:BM3))),"")</f>
        <v/>
      </c>
      <c r="BN3" t="str">
        <f>IF('2. Bästa grupptreor'!B6="","",INDEX('1. Gruppspel'!$A$4:$A$15,MATCH('2. Bästa grupptreor'!B6,'1. Gruppspel'!$D$4:$D$15,0)))</f>
        <v/>
      </c>
      <c r="BT3" s="139">
        <v>1</v>
      </c>
      <c r="BU3" s="139" t="str">
        <f>IF('1. Gruppspel'!B4="","",'1. Gruppspel'!B4)</f>
        <v/>
      </c>
      <c r="BV3" s="139" t="s">
        <v>322</v>
      </c>
      <c r="BX3" s="140" t="s">
        <v>249</v>
      </c>
      <c r="BY3" s="141" t="str">
        <f>IF('1. Gruppspel'!$C$4="","",'1. Gruppspel'!$C$4)</f>
        <v/>
      </c>
      <c r="BZ3" s="142" t="str">
        <f>IF('1. Gruppspel'!$C$5="","",'1. Gruppspel'!$C$5)</f>
        <v/>
      </c>
      <c r="CA3" s="143"/>
    </row>
    <row r="4" spans="1:79" ht="15.75" thickBot="1" x14ac:dyDescent="0.3">
      <c r="A4" t="s">
        <v>27</v>
      </c>
      <c r="C4">
        <v>3</v>
      </c>
      <c r="E4" s="86" t="str">
        <f>IF('1. Gruppspel'!D6="","",'1. Gruppspel'!D6)</f>
        <v/>
      </c>
      <c r="F4" s="86" t="s">
        <v>29</v>
      </c>
      <c r="G4" s="86"/>
      <c r="H4" s="86" t="str">
        <f>IF(COUNTIF(_Listor!$BU$26:$BU$26,'1. Gruppspel'!$D$6)&gt;0,'1. Gruppspel'!$D$6,"")</f>
        <v/>
      </c>
      <c r="I4" s="86" t="str">
        <f>IF(COUNTIF(_Listor!$BU$26:$BU$26,'1. Gruppspel'!$D$9)&gt;0,'1. Gruppspel'!$D$9,"")</f>
        <v/>
      </c>
      <c r="J4" s="86" t="str">
        <f>IF(COUNTIF(_Listor!$BU$26:$BU$26,'1. Gruppspel'!$D$9)&gt;0,'1. Gruppspel'!$D$9,"")</f>
        <v/>
      </c>
      <c r="K4" s="86" t="str">
        <f>IF(COUNTIF(_Listor!$BU$26:$BU$26,'1. Gruppspel'!$D$12)&gt;0,'1. Gruppspel'!$D$12,"")</f>
        <v/>
      </c>
      <c r="L4" s="86" t="str">
        <f>IF(COUNTIF(_Listor!$BU$26:$BU$26,'1. Gruppspel'!$D$11)&gt;0,'1. Gruppspel'!$D$11,"")</f>
        <v/>
      </c>
      <c r="M4" s="86" t="str">
        <f>IF(COUNTIF(_Listor!$BU$26:$BU$26,'1. Gruppspel'!$D$9)&gt;0,'1. Gruppspel'!$D$9,"")</f>
        <v/>
      </c>
      <c r="N4" s="86" t="str">
        <f>IF(COUNTIF(_Listor!$BU$26:$BU$26,'1. Gruppspel'!$D$12)&gt;0,'1. Gruppspel'!$D$12,"")</f>
        <v/>
      </c>
      <c r="O4" s="86" t="str">
        <f>IF(COUNTIF(_Listor!$BU$26:$BU$26,'1. Gruppspel'!$D$10)&gt;0,'1. Gruppspel'!$D$10,"")</f>
        <v/>
      </c>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E4">
        <f>'2. Bästa grupptreor'!B8</f>
        <v>0</v>
      </c>
      <c r="BF4" t="str" cm="1">
        <f t="array" ref="BF4">IFERROR(INDEX($E$2:$E$13,_xlfn.AGGREGATE(15,6,(ROW($E$2:$E$13)-ROW($E$2)+1)/(($E$2:$E$13&lt;&gt;"")*((COUNTIF($BE$2:$BE$9,$E$2:$E$13)=0)+($E$2:$E$13='2. Bästa grupptreor'!$B$4))),ROWS($BF$2:BF4))),"")</f>
        <v/>
      </c>
      <c r="BG4" t="str" cm="1">
        <f t="array" ref="BG4">IFERROR(INDEX($E$2:$E$13,_xlfn.AGGREGATE(15,6,(ROW($E$2:$E$13)-ROW($E$2)+1)/(($E$2:$E$13&lt;&gt;"")*((COUNTIF($BE$2:$BE$9,$E$2:$E$13)=0)+($E$2:$E$13='2. Bästa grupptreor'!$B$6))),ROWS($BG$2:BG4))),"")</f>
        <v/>
      </c>
      <c r="BH4" t="str">
        <f>IFERROR(INDEX($E$2:$E$13,_xlfn.AGGREGATE(15,6,(ROW($E$2:$E$13)-ROW($E$2)+1)/(($E$2:$E$13&lt;&gt;"")*((COUNTIF($BE$2:$BE$9,$E$2:$E$13)=0)+($E$2:$E$13='2. Bästa grupptreor'!$B$8))),ROWS($BH$2:BH4))),"")</f>
        <v/>
      </c>
      <c r="BI4" t="str">
        <f>IFERROR(INDEX($E$2:$E$13,_xlfn.AGGREGATE(15,6,(ROW($E$2:$E$13)-ROW($E$2)+1)/(($E$2:$E$13&lt;&gt;"")*((COUNTIF($BE$2:$BE$9,$E$2:$E$13)=0)+($E$2:$E$13='2. Bästa grupptreor'!$B$10))),ROWS($BI$2:BI4))),"")</f>
        <v/>
      </c>
      <c r="BJ4" t="str">
        <f>IFERROR(INDEX($E$2:$E$13,_xlfn.AGGREGATE(15,6,(ROW($E$2:$E$13)-ROW($E$2)+1)/(($E$2:$E$13&lt;&gt;"")*((COUNTIF($BE$2:$BE$9,$E$2:$E$13)=0)+($E$2:$E$13='2. Bästa grupptreor'!$B$12))),ROWS($BJ$2:BJ4))),"")</f>
        <v/>
      </c>
      <c r="BK4" t="str" cm="1">
        <f t="array" ref="BK4">IFERROR(INDEX($E$2:$E$13,_xlfn.AGGREGATE(15,6,(ROW($E$2:$E$13)-ROW($E$2)+1)/(($E$2:$E$13&lt;&gt;"")*((COUNTIF($BE$2:$BE$9,$E$2:$E$13)=0)+($E$2:$E$13='2. Bästa grupptreor'!$B$14))),ROWS($BK$2:BK4))),"")</f>
        <v/>
      </c>
      <c r="BL4" t="str" cm="1">
        <f t="array" ref="BL4">IFERROR(INDEX($E$2:$E$13,_xlfn.AGGREGATE(15,6,(ROW($E$2:$E$13)-ROW($E$2)+1)/(($E$2:$E$13&lt;&gt;"")*((COUNTIF($BE$2:$BE$9,$E$2:$E$13)=0)+($E$2:$E$13='2. Bästa grupptreor'!$B$16))),ROWS($BL$2:BL4))),"")</f>
        <v/>
      </c>
      <c r="BM4" t="str" cm="1">
        <f t="array" ref="BM4">IFERROR(INDEX($E$2:$E$13,_xlfn.AGGREGATE(15,6,(ROW($E$2:$E$13)-ROW($E$2)+1)/(($E$2:$E$13&lt;&gt;"")*((COUNTIF($BE$2:$BE$9,$E$2:$E$13)=0)+($E$2:$E$13='2. Bästa grupptreor'!$B$18))),ROWS($BM$2:BM4))),"")</f>
        <v/>
      </c>
      <c r="BN4" t="str">
        <f>IF('2. Bästa grupptreor'!B8="","",INDEX('1. Gruppspel'!$A$4:$A$15,MATCH('2. Bästa grupptreor'!B8,'1. Gruppspel'!$D$4:$D$15,0)))</f>
        <v/>
      </c>
      <c r="BT4" s="139">
        <v>2</v>
      </c>
      <c r="BU4" s="139" t="str">
        <f>IF('1. Gruppspel'!B5="","",'1. Gruppspel'!B5)</f>
        <v/>
      </c>
      <c r="BV4" s="139" t="s">
        <v>323</v>
      </c>
      <c r="BX4" s="140" t="s">
        <v>250</v>
      </c>
      <c r="BY4" s="141" t="str">
        <f>IF('1. Gruppspel'!$B$9="","",'1. Gruppspel'!$B$9)</f>
        <v/>
      </c>
      <c r="BZ4" s="144" t="str">
        <f>IF('1. Gruppspel'!$C$6="","",'1. Gruppspel'!$C$6)</f>
        <v/>
      </c>
      <c r="CA4" s="143"/>
    </row>
    <row r="5" spans="1:79" ht="15.75" thickBot="1" x14ac:dyDescent="0.3">
      <c r="A5" t="s">
        <v>30</v>
      </c>
      <c r="C5">
        <v>4</v>
      </c>
      <c r="E5" s="86" t="str">
        <f>IF('1. Gruppspel'!D7="","",'1. Gruppspel'!D7)</f>
        <v/>
      </c>
      <c r="F5" s="86" t="s">
        <v>31</v>
      </c>
      <c r="G5" s="86"/>
      <c r="H5" s="86" t="str">
        <f>IF(COUNTIF(_Listor!$BU$26:$BU$26,'1. Gruppspel'!$D$7)&gt;0,'1. Gruppspel'!$D$7,"")</f>
        <v/>
      </c>
      <c r="I5" s="86" t="str">
        <f>IF(COUNTIF(_Listor!$BU$26:$BU$26,'1. Gruppspel'!$D$10)&gt;0,'1. Gruppspel'!$D$10,"")</f>
        <v/>
      </c>
      <c r="J5" s="86" t="str">
        <f>IF(COUNTIF(_Listor!$BU$26:$BU$26,'1. Gruppspel'!$D$11)&gt;0,'1. Gruppspel'!$D$11,"")</f>
        <v/>
      </c>
      <c r="K5" s="86" t="str">
        <f>IF(COUNTIF(_Listor!$BU$26:$BU$26,'1. Gruppspel'!$D$13)&gt;0,'1. Gruppspel'!$D$13,"")</f>
        <v/>
      </c>
      <c r="L5" s="86" t="str">
        <f>IF(COUNTIF(_Listor!$BU$26:$BU$26,'1. Gruppspel'!$D$12)&gt;0,'1. Gruppspel'!$D$12,"")</f>
        <v/>
      </c>
      <c r="M5" s="86" t="str">
        <f>IF(COUNTIF(_Listor!$BU$26:$BU$26,'1. Gruppspel'!$D$12)&gt;0,'1. Gruppspel'!$D$12,"")</f>
        <v/>
      </c>
      <c r="N5" s="86" t="str">
        <f>IF(COUNTIF(_Listor!$BU$26:$BU$26,'1. Gruppspel'!$D$13)&gt;0,'1. Gruppspel'!$D$13,"")</f>
        <v/>
      </c>
      <c r="O5" s="86" t="str">
        <f>IF(COUNTIF(_Listor!$BU$26:$BU$26,'1. Gruppspel'!$D$12)&gt;0,'1. Gruppspel'!$D$12,"")</f>
        <v/>
      </c>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E5">
        <f>'2. Bästa grupptreor'!B10</f>
        <v>0</v>
      </c>
      <c r="BF5" t="str" cm="1">
        <f t="array" ref="BF5">IFERROR(INDEX($E$2:$E$13,_xlfn.AGGREGATE(15,6,(ROW($E$2:$E$13)-ROW($E$2)+1)/(($E$2:$E$13&lt;&gt;"")*((COUNTIF($BE$2:$BE$9,$E$2:$E$13)=0)+($E$2:$E$13='2. Bästa grupptreor'!$B$4))),ROWS($BF$2:BF5))),"")</f>
        <v/>
      </c>
      <c r="BG5" t="str" cm="1">
        <f t="array" ref="BG5">IFERROR(INDEX($E$2:$E$13,_xlfn.AGGREGATE(15,6,(ROW($E$2:$E$13)-ROW($E$2)+1)/(($E$2:$E$13&lt;&gt;"")*((COUNTIF($BE$2:$BE$9,$E$2:$E$13)=0)+($E$2:$E$13='2. Bästa grupptreor'!$B$6))),ROWS($BG$2:BG5))),"")</f>
        <v/>
      </c>
      <c r="BH5" t="str">
        <f>IFERROR(INDEX($E$2:$E$13,_xlfn.AGGREGATE(15,6,(ROW($E$2:$E$13)-ROW($E$2)+1)/(($E$2:$E$13&lt;&gt;"")*((COUNTIF($BE$2:$BE$9,$E$2:$E$13)=0)+($E$2:$E$13='2. Bästa grupptreor'!$B$8))),ROWS($BH$2:BH5))),"")</f>
        <v/>
      </c>
      <c r="BI5" t="str">
        <f>IFERROR(INDEX($E$2:$E$13,_xlfn.AGGREGATE(15,6,(ROW($E$2:$E$13)-ROW($E$2)+1)/(($E$2:$E$13&lt;&gt;"")*((COUNTIF($BE$2:$BE$9,$E$2:$E$13)=0)+($E$2:$E$13='2. Bästa grupptreor'!$B$10))),ROWS($BI$2:BI5))),"")</f>
        <v/>
      </c>
      <c r="BJ5" t="str">
        <f>IFERROR(INDEX($E$2:$E$13,_xlfn.AGGREGATE(15,6,(ROW($E$2:$E$13)-ROW($E$2)+1)/(($E$2:$E$13&lt;&gt;"")*((COUNTIF($BE$2:$BE$9,$E$2:$E$13)=0)+($E$2:$E$13='2. Bästa grupptreor'!$B$12))),ROWS($BJ$2:BJ5))),"")</f>
        <v/>
      </c>
      <c r="BK5" t="str" cm="1">
        <f t="array" ref="BK5">IFERROR(INDEX($E$2:$E$13,_xlfn.AGGREGATE(15,6,(ROW($E$2:$E$13)-ROW($E$2)+1)/(($E$2:$E$13&lt;&gt;"")*((COUNTIF($BE$2:$BE$9,$E$2:$E$13)=0)+($E$2:$E$13='2. Bästa grupptreor'!$B$14))),ROWS($BK$2:BK5))),"")</f>
        <v/>
      </c>
      <c r="BL5" t="str">
        <f>IFERROR(INDEX($E$2:$E$13,_xlfn.AGGREGATE(15,6,(ROW($E$2:$E$13)-ROW($E$2)+1)/(($E$2:$E$13&lt;&gt;"")*((COUNTIF($BE$2:$BE$9,$E$2:$E$13)=0)+($E$2:$E$13='2. Bästa grupptreor'!$B$16))),ROWS($BL$2:BL5))),"")</f>
        <v/>
      </c>
      <c r="BM5" t="str">
        <f>IFERROR(INDEX($E$2:$E$13,_xlfn.AGGREGATE(15,6,(ROW($E$2:$E$13)-ROW($E$2)+1)/(($E$2:$E$13&lt;&gt;"")*((COUNTIF($BE$2:$BE$9,$E$2:$E$13)=0)+($E$2:$E$13='2. Bästa grupptreor'!$B$18))),ROWS($BM$2:BM5))),"")</f>
        <v/>
      </c>
      <c r="BN5" t="str">
        <f>IF('2. Bästa grupptreor'!B10="","",INDEX('1. Gruppspel'!$A$4:$A$15,MATCH('2. Bästa grupptreor'!B10,'1. Gruppspel'!$D$4:$D$15,0)))</f>
        <v/>
      </c>
      <c r="BT5" s="139">
        <v>3</v>
      </c>
      <c r="BU5" s="139" t="str">
        <f>IF('1. Gruppspel'!B6="","",'1. Gruppspel'!B6)</f>
        <v/>
      </c>
      <c r="BV5" s="139" t="s">
        <v>324</v>
      </c>
      <c r="BX5" s="140" t="s">
        <v>251</v>
      </c>
      <c r="BY5" s="141" t="str">
        <f>IF('1. Gruppspel'!$B$8="","",'1. Gruppspel'!$B$8)</f>
        <v/>
      </c>
      <c r="BZ5" s="142" t="str">
        <f>IF(_Listor!$BO$2="","",IFERROR(INDEX('1. Gruppspel'!$D$4:$D$15,MATCH(RIGHT(INDEX('Bilaga 3. AnnexC'!$F$2:$F$496,MATCH(_Listor!$BO$2,'Bilaga 3. AnnexC'!$B$2:$B$496,0)),1),'1. Gruppspel'!$A$4:$A$15,0)),""))</f>
        <v/>
      </c>
      <c r="CA5" s="143"/>
    </row>
    <row r="6" spans="1:79" ht="15.75" thickBot="1" x14ac:dyDescent="0.3">
      <c r="A6" t="s">
        <v>32</v>
      </c>
      <c r="E6" s="86" t="str">
        <f>IF('1. Gruppspel'!D8="","",'1. Gruppspel'!D8)</f>
        <v/>
      </c>
      <c r="F6" s="86" t="s">
        <v>34</v>
      </c>
      <c r="G6" s="86"/>
      <c r="H6" s="86" t="str">
        <f>IF(COUNTIF(_Listor!$BU$26:$BU$26,'1. Gruppspel'!$D$9)&gt;0,'1. Gruppspel'!$D$9,"")</f>
        <v/>
      </c>
      <c r="I6" s="86" t="str">
        <f>IF(COUNTIF(_Listor!$BU$26:$BU$26,'1. Gruppspel'!$D$11)&gt;0,'1. Gruppspel'!$D$11,"")</f>
        <v/>
      </c>
      <c r="J6" s="86" t="str">
        <f>IF(COUNTIF(_Listor!$BU$26:$BU$26,'1. Gruppspel'!$D$12)&gt;0,'1. Gruppspel'!$D$12,"")</f>
        <v/>
      </c>
      <c r="K6" s="86" t="str">
        <f>IF(COUNTIF(_Listor!$BU$26:$BU$26,'1. Gruppspel'!$D$14)&gt;0,'1. Gruppspel'!$D$14,"")</f>
        <v/>
      </c>
      <c r="L6" s="86" t="str">
        <f>IF(COUNTIF(_Listor!$BU$26:$BU$26,'1. Gruppspel'!$D$13)&gt;0,'1. Gruppspel'!$D$13,"")</f>
        <v/>
      </c>
      <c r="M6" s="86" t="str">
        <f>IF(COUNTIF(_Listor!$BU$26:$BU$26,'1. Gruppspel'!$D$13)&gt;0,'1. Gruppspel'!$D$13,"")</f>
        <v/>
      </c>
      <c r="N6" s="86" t="str">
        <f>IF(COUNTIF(_Listor!$BU$26:$BU$26,'1. Gruppspel'!$D$15)&gt;0,'1. Gruppspel'!$D$15,"")</f>
        <v/>
      </c>
      <c r="O6" s="86" t="str">
        <f>IF(COUNTIF(_Listor!$BU$26:$BU$26,'1. Gruppspel'!$D$13)&gt;0,'1. Gruppspel'!$D$13,"")</f>
        <v/>
      </c>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c r="AX6" s="86"/>
      <c r="AY6" s="86"/>
      <c r="AZ6" s="86"/>
      <c r="BE6">
        <f>'2. Bästa grupptreor'!B12</f>
        <v>0</v>
      </c>
      <c r="BF6" t="str" cm="1">
        <f t="array" ref="BF6">IFERROR(INDEX($E$2:$E$13,_xlfn.AGGREGATE(15,6,(ROW($E$2:$E$13)-ROW($E$2)+1)/(($E$2:$E$13&lt;&gt;"")*((COUNTIF($BE$2:$BE$9,$E$2:$E$13)=0)+($E$2:$E$13='2. Bästa grupptreor'!$B$4))),ROWS($BF$2:BF6))),"")</f>
        <v/>
      </c>
      <c r="BG6" t="str" cm="1">
        <f t="array" ref="BG6">IFERROR(INDEX($E$2:$E$13,_xlfn.AGGREGATE(15,6,(ROW($E$2:$E$13)-ROW($E$2)+1)/(($E$2:$E$13&lt;&gt;"")*((COUNTIF($BE$2:$BE$9,$E$2:$E$13)=0)+($E$2:$E$13='2. Bästa grupptreor'!$B$6))),ROWS($BG$2:BG6))),"")</f>
        <v/>
      </c>
      <c r="BH6" t="str">
        <f>IFERROR(INDEX($E$2:$E$13,_xlfn.AGGREGATE(15,6,(ROW($E$2:$E$13)-ROW($E$2)+1)/(($E$2:$E$13&lt;&gt;"")*((COUNTIF($BE$2:$BE$9,$E$2:$E$13)=0)+($E$2:$E$13='2. Bästa grupptreor'!$B$8))),ROWS($BH$2:BH6))),"")</f>
        <v/>
      </c>
      <c r="BI6" t="str">
        <f>IFERROR(INDEX($E$2:$E$13,_xlfn.AGGREGATE(15,6,(ROW($E$2:$E$13)-ROW($E$2)+1)/(($E$2:$E$13&lt;&gt;"")*((COUNTIF($BE$2:$BE$9,$E$2:$E$13)=0)+($E$2:$E$13='2. Bästa grupptreor'!$B$10))),ROWS($BI$2:BI6))),"")</f>
        <v/>
      </c>
      <c r="BJ6" t="str">
        <f>IFERROR(INDEX($E$2:$E$13,_xlfn.AGGREGATE(15,6,(ROW($E$2:$E$13)-ROW($E$2)+1)/(($E$2:$E$13&lt;&gt;"")*((COUNTIF($BE$2:$BE$9,$E$2:$E$13)=0)+($E$2:$E$13='2. Bästa grupptreor'!$B$12))),ROWS($BJ$2:BJ6))),"")</f>
        <v/>
      </c>
      <c r="BK6" t="str">
        <f>IFERROR(INDEX($E$2:$E$13,_xlfn.AGGREGATE(15,6,(ROW($E$2:$E$13)-ROW($E$2)+1)/(($E$2:$E$13&lt;&gt;"")*((COUNTIF($BE$2:$BE$9,$E$2:$E$13)=0)+($E$2:$E$13='2. Bästa grupptreor'!$B$14))),ROWS($BK$2:BK6))),"")</f>
        <v/>
      </c>
      <c r="BL6" t="str" cm="1">
        <f t="array" ref="BL6">IFERROR(INDEX($E$2:$E$13,_xlfn.AGGREGATE(15,6,(ROW($E$2:$E$13)-ROW($E$2)+1)/(($E$2:$E$13&lt;&gt;"")*((COUNTIF($BE$2:$BE$9,$E$2:$E$13)=0)+($E$2:$E$13='2. Bästa grupptreor'!$B$16))),ROWS($BL$2:BL6))),"")</f>
        <v/>
      </c>
      <c r="BM6" t="str" cm="1">
        <f t="array" ref="BM6">IFERROR(INDEX($E$2:$E$13,_xlfn.AGGREGATE(15,6,(ROW($E$2:$E$13)-ROW($E$2)+1)/(($E$2:$E$13&lt;&gt;"")*((COUNTIF($BE$2:$BE$9,$E$2:$E$13)=0)+($E$2:$E$13='2. Bästa grupptreor'!$B$18))),ROWS($BM$2:BM6))),"")</f>
        <v/>
      </c>
      <c r="BN6" t="str">
        <f>IF('2. Bästa grupptreor'!B12="","",INDEX('1. Gruppspel'!$A$4:$A$15,MATCH('2. Bästa grupptreor'!B12,'1. Gruppspel'!$D$4:$D$15,0)))</f>
        <v/>
      </c>
      <c r="BT6" s="139">
        <v>4</v>
      </c>
      <c r="BU6" s="139" t="str">
        <f>IF('1. Gruppspel'!B7="","",'1. Gruppspel'!B7)</f>
        <v/>
      </c>
      <c r="BV6" s="139" t="s">
        <v>325</v>
      </c>
      <c r="BX6" s="140" t="s">
        <v>252</v>
      </c>
      <c r="BY6" s="141" t="str">
        <f>IF('1. Gruppspel'!$B$12="","",'1. Gruppspel'!$B$12)</f>
        <v/>
      </c>
      <c r="BZ6" s="142" t="str">
        <f>IF(_Listor!$BO$2="","",IFERROR(INDEX('1. Gruppspel'!$D$4:$D$15,MATCH(RIGHT(INDEX('Bilaga 3. AnnexC'!$H$2:$H$496,MATCH(_Listor!$BO$2,'Bilaga 3. AnnexC'!$B$2:$B$496,0)),1),'1. Gruppspel'!$A$4:$A$15,0)),""))</f>
        <v/>
      </c>
      <c r="CA6" s="143"/>
    </row>
    <row r="7" spans="1:79" ht="15.75" thickBot="1" x14ac:dyDescent="0.3">
      <c r="A7" t="s">
        <v>35</v>
      </c>
      <c r="E7" s="86" t="str">
        <f>IF('1. Gruppspel'!D9="","",'1. Gruppspel'!D9)</f>
        <v/>
      </c>
      <c r="F7" s="86" t="s">
        <v>37</v>
      </c>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E7">
        <f>'2. Bästa grupptreor'!B14</f>
        <v>0</v>
      </c>
      <c r="BF7" t="str" cm="1">
        <f t="array" ref="BF7">IFERROR(INDEX($E$2:$E$13,_xlfn.AGGREGATE(15,6,(ROW($E$2:$E$13)-ROW($E$2)+1)/(($E$2:$E$13&lt;&gt;"")*((COUNTIF($BE$2:$BE$9,$E$2:$E$13)=0)+($E$2:$E$13='2. Bästa grupptreor'!$B$4))),ROWS($BF$2:BF7))),"")</f>
        <v/>
      </c>
      <c r="BG7" t="str" cm="1">
        <f t="array" ref="BG7">IFERROR(INDEX($E$2:$E$13,_xlfn.AGGREGATE(15,6,(ROW($E$2:$E$13)-ROW($E$2)+1)/(($E$2:$E$13&lt;&gt;"")*((COUNTIF($BE$2:$BE$9,$E$2:$E$13)=0)+($E$2:$E$13='2. Bästa grupptreor'!$B$6))),ROWS($BG$2:BG7))),"")</f>
        <v/>
      </c>
      <c r="BH7" t="str">
        <f>IFERROR(INDEX($E$2:$E$13,_xlfn.AGGREGATE(15,6,(ROW($E$2:$E$13)-ROW($E$2)+1)/(($E$2:$E$13&lt;&gt;"")*((COUNTIF($BE$2:$BE$9,$E$2:$E$13)=0)+($E$2:$E$13='2. Bästa grupptreor'!$B$8))),ROWS($BH$2:BH7))),"")</f>
        <v/>
      </c>
      <c r="BI7" t="str">
        <f>IFERROR(INDEX($E$2:$E$13,_xlfn.AGGREGATE(15,6,(ROW($E$2:$E$13)-ROW($E$2)+1)/(($E$2:$E$13&lt;&gt;"")*((COUNTIF($BE$2:$BE$9,$E$2:$E$13)=0)+($E$2:$E$13='2. Bästa grupptreor'!$B$10))),ROWS($BI$2:BI7))),"")</f>
        <v/>
      </c>
      <c r="BJ7" t="str">
        <f>IFERROR(INDEX($E$2:$E$13,_xlfn.AGGREGATE(15,6,(ROW($E$2:$E$13)-ROW($E$2)+1)/(($E$2:$E$13&lt;&gt;"")*((COUNTIF($BE$2:$BE$9,$E$2:$E$13)=0)+($E$2:$E$13='2. Bästa grupptreor'!$B$12))),ROWS($BJ$2:BJ7))),"")</f>
        <v/>
      </c>
      <c r="BK7" t="str" cm="1">
        <f t="array" ref="BK7">IFERROR(INDEX($E$2:$E$13,_xlfn.AGGREGATE(15,6,(ROW($E$2:$E$13)-ROW($E$2)+1)/(($E$2:$E$13&lt;&gt;"")*((COUNTIF($BE$2:$BE$9,$E$2:$E$13)=0)+($E$2:$E$13='2. Bästa grupptreor'!$B$14))),ROWS($BK$2:BK7))),"")</f>
        <v/>
      </c>
      <c r="BL7" t="str">
        <f>IFERROR(INDEX($E$2:$E$13,_xlfn.AGGREGATE(15,6,(ROW($E$2:$E$13)-ROW($E$2)+1)/(($E$2:$E$13&lt;&gt;"")*((COUNTIF($BE$2:$BE$9,$E$2:$E$13)=0)+($E$2:$E$13='2. Bästa grupptreor'!$B$16))),ROWS($BL$2:BL7))),"")</f>
        <v/>
      </c>
      <c r="BM7" t="str">
        <f>IFERROR(INDEX($E$2:$E$13,_xlfn.AGGREGATE(15,6,(ROW($E$2:$E$13)-ROW($E$2)+1)/(($E$2:$E$13&lt;&gt;"")*((COUNTIF($BE$2:$BE$9,$E$2:$E$13)=0)+($E$2:$E$13='2. Bästa grupptreor'!$B$18))),ROWS($BM$2:BM7))),"")</f>
        <v/>
      </c>
      <c r="BN7" t="str">
        <f>IF('2. Bästa grupptreor'!B14="","",INDEX('1. Gruppspel'!$A$4:$A$15,MATCH('2. Bästa grupptreor'!B14,'1. Gruppspel'!$D$4:$D$15,0)))</f>
        <v/>
      </c>
      <c r="BT7" s="139">
        <v>5</v>
      </c>
      <c r="BU7" s="139" t="str">
        <f>IF('1. Gruppspel'!B8="","",'1. Gruppspel'!B8)</f>
        <v/>
      </c>
      <c r="BV7" s="139" t="s">
        <v>326</v>
      </c>
      <c r="BX7" s="140" t="s">
        <v>253</v>
      </c>
      <c r="BY7" s="141" t="str">
        <f>IF('1. Gruppspel'!$B$6="","",'1. Gruppspel'!$B$6)</f>
        <v/>
      </c>
      <c r="BZ7" s="142" t="str">
        <f>IF('1. Gruppspel'!$C$9="","",'1. Gruppspel'!$C$9)</f>
        <v/>
      </c>
      <c r="CA7" s="143"/>
    </row>
    <row r="8" spans="1:79" ht="15.75" thickBot="1" x14ac:dyDescent="0.3">
      <c r="A8" t="s">
        <v>38</v>
      </c>
      <c r="E8" s="86" t="str">
        <f>IF('1. Gruppspel'!D10="","",'1. Gruppspel'!D10)</f>
        <v/>
      </c>
      <c r="F8" s="86" t="s">
        <v>40</v>
      </c>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86"/>
      <c r="AS8" s="86"/>
      <c r="AT8" s="86"/>
      <c r="AU8" s="86"/>
      <c r="AV8" s="86"/>
      <c r="AW8" s="86"/>
      <c r="AX8" s="86"/>
      <c r="AY8" s="86"/>
      <c r="AZ8" s="86"/>
      <c r="BE8">
        <f>'2. Bästa grupptreor'!B16</f>
        <v>0</v>
      </c>
      <c r="BF8" t="str" cm="1">
        <f t="array" ref="BF8">IFERROR(INDEX($E$2:$E$13,_xlfn.AGGREGATE(15,6,(ROW($E$2:$E$13)-ROW($E$2)+1)/(($E$2:$E$13&lt;&gt;"")*((COUNTIF($BE$2:$BE$9,$E$2:$E$13)=0)+($E$2:$E$13='2. Bästa grupptreor'!$B$4))),ROWS($BF$2:BF8))),"")</f>
        <v/>
      </c>
      <c r="BG8" t="str" cm="1">
        <f t="array" ref="BG8">IFERROR(INDEX($E$2:$E$13,_xlfn.AGGREGATE(15,6,(ROW($E$2:$E$13)-ROW($E$2)+1)/(($E$2:$E$13&lt;&gt;"")*((COUNTIF($BE$2:$BE$9,$E$2:$E$13)=0)+($E$2:$E$13='2. Bästa grupptreor'!$B$6))),ROWS($BG$2:BG8))),"")</f>
        <v/>
      </c>
      <c r="BH8" t="str">
        <f>IFERROR(INDEX($E$2:$E$13,_xlfn.AGGREGATE(15,6,(ROW($E$2:$E$13)-ROW($E$2)+1)/(($E$2:$E$13&lt;&gt;"")*((COUNTIF($BE$2:$BE$9,$E$2:$E$13)=0)+($E$2:$E$13='2. Bästa grupptreor'!$B$8))),ROWS($BH$2:BH8))),"")</f>
        <v/>
      </c>
      <c r="BI8" t="str">
        <f>IFERROR(INDEX($E$2:$E$13,_xlfn.AGGREGATE(15,6,(ROW($E$2:$E$13)-ROW($E$2)+1)/(($E$2:$E$13&lt;&gt;"")*((COUNTIF($BE$2:$BE$9,$E$2:$E$13)=0)+($E$2:$E$13='2. Bästa grupptreor'!$B$10))),ROWS($BI$2:BI8))),"")</f>
        <v/>
      </c>
      <c r="BJ8" t="str">
        <f>IFERROR(INDEX($E$2:$E$13,_xlfn.AGGREGATE(15,6,(ROW($E$2:$E$13)-ROW($E$2)+1)/(($E$2:$E$13&lt;&gt;"")*((COUNTIF($BE$2:$BE$9,$E$2:$E$13)=0)+($E$2:$E$13='2. Bästa grupptreor'!$B$12))),ROWS($BJ$2:BJ8))),"")</f>
        <v/>
      </c>
      <c r="BK8" t="str">
        <f>IFERROR(INDEX($E$2:$E$13,_xlfn.AGGREGATE(15,6,(ROW($E$2:$E$13)-ROW($E$2)+1)/(($E$2:$E$13&lt;&gt;"")*((COUNTIF($BE$2:$BE$9,$E$2:$E$13)=0)+($E$2:$E$13='2. Bästa grupptreor'!$B$14))),ROWS($BK$2:BK8))),"")</f>
        <v/>
      </c>
      <c r="BL8" t="str" cm="1">
        <f t="array" ref="BL8">IFERROR(INDEX($E$2:$E$13,_xlfn.AGGREGATE(15,6,(ROW($E$2:$E$13)-ROW($E$2)+1)/(($E$2:$E$13&lt;&gt;"")*((COUNTIF($BE$2:$BE$9,$E$2:$E$13)=0)+($E$2:$E$13='2. Bästa grupptreor'!$B$16))),ROWS($BL$2:BL8))),"")</f>
        <v/>
      </c>
      <c r="BM8" t="str" cm="1">
        <f t="array" ref="BM8">IFERROR(INDEX($E$2:$E$13,_xlfn.AGGREGATE(15,6,(ROW($E$2:$E$13)-ROW($E$2)+1)/(($E$2:$E$13&lt;&gt;"")*((COUNTIF($BE$2:$BE$9,$E$2:$E$13)=0)+($E$2:$E$13='2. Bästa grupptreor'!$B$18))),ROWS($BM$2:BM8))),"")</f>
        <v/>
      </c>
      <c r="BN8" t="str">
        <f>IF('2. Bästa grupptreor'!B16="","",INDEX('1. Gruppspel'!$A$4:$A$15,MATCH('2. Bästa grupptreor'!B16,'1. Gruppspel'!$D$4:$D$15,0)))</f>
        <v/>
      </c>
      <c r="BT8" s="139">
        <v>6</v>
      </c>
      <c r="BU8" s="139" t="str">
        <f>IF('1. Gruppspel'!B9="","",'1. Gruppspel'!B9)</f>
        <v/>
      </c>
      <c r="BV8" s="139" t="s">
        <v>327</v>
      </c>
      <c r="BX8" s="140" t="s">
        <v>254</v>
      </c>
      <c r="BY8" s="141" t="str">
        <f>IF('1. Gruppspel'!$C$8="","",'1. Gruppspel'!$C$8)</f>
        <v/>
      </c>
      <c r="BZ8" s="144" t="str">
        <f>IF('1. Gruppspel'!$C$12="","",'1. Gruppspel'!$C$12)</f>
        <v/>
      </c>
      <c r="CA8" s="143"/>
    </row>
    <row r="9" spans="1:79" ht="15.75" thickBot="1" x14ac:dyDescent="0.3">
      <c r="A9" t="s">
        <v>41</v>
      </c>
      <c r="E9" s="86" t="str">
        <f>IF('1. Gruppspel'!D11="","",'1. Gruppspel'!D11)</f>
        <v/>
      </c>
      <c r="F9" s="86" t="s">
        <v>43</v>
      </c>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E9">
        <f>'2. Bästa grupptreor'!B18</f>
        <v>0</v>
      </c>
      <c r="BF9" t="str" cm="1">
        <f t="array" ref="BF9">IFERROR(INDEX($E$2:$E$13,_xlfn.AGGREGATE(15,6,(ROW($E$2:$E$13)-ROW($E$2)+1)/(($E$2:$E$13&lt;&gt;"")*((COUNTIF($BE$2:$BE$9,$E$2:$E$13)=0)+($E$2:$E$13='2. Bästa grupptreor'!$B$4))),ROWS($BF$2:BF9))),"")</f>
        <v/>
      </c>
      <c r="BG9" t="str" cm="1">
        <f t="array" ref="BG9">IFERROR(INDEX($E$2:$E$13,_xlfn.AGGREGATE(15,6,(ROW($E$2:$E$13)-ROW($E$2)+1)/(($E$2:$E$13&lt;&gt;"")*((COUNTIF($BE$2:$BE$9,$E$2:$E$13)=0)+($E$2:$E$13='2. Bästa grupptreor'!$B$6))),ROWS($BG$2:BG9))),"")</f>
        <v/>
      </c>
      <c r="BH9" t="str">
        <f>IFERROR(INDEX($E$2:$E$13,_xlfn.AGGREGATE(15,6,(ROW($E$2:$E$13)-ROW($E$2)+1)/(($E$2:$E$13&lt;&gt;"")*((COUNTIF($BE$2:$BE$9,$E$2:$E$13)=0)+($E$2:$E$13='2. Bästa grupptreor'!$B$8))),ROWS($BH$2:BH9))),"")</f>
        <v/>
      </c>
      <c r="BI9" t="str">
        <f>IFERROR(INDEX($E$2:$E$13,_xlfn.AGGREGATE(15,6,(ROW($E$2:$E$13)-ROW($E$2)+1)/(($E$2:$E$13&lt;&gt;"")*((COUNTIF($BE$2:$BE$9,$E$2:$E$13)=0)+($E$2:$E$13='2. Bästa grupptreor'!$B$10))),ROWS($BI$2:BI9))),"")</f>
        <v/>
      </c>
      <c r="BJ9" t="str">
        <f>IFERROR(INDEX($E$2:$E$13,_xlfn.AGGREGATE(15,6,(ROW($E$2:$E$13)-ROW($E$2)+1)/(($E$2:$E$13&lt;&gt;"")*((COUNTIF($BE$2:$BE$9,$E$2:$E$13)=0)+($E$2:$E$13='2. Bästa grupptreor'!$B$12))),ROWS($BJ$2:BJ9))),"")</f>
        <v/>
      </c>
      <c r="BK9" t="str" cm="1">
        <f t="array" ref="BK9">IFERROR(INDEX($E$2:$E$13,_xlfn.AGGREGATE(15,6,(ROW($E$2:$E$13)-ROW($E$2)+1)/(($E$2:$E$13&lt;&gt;"")*((COUNTIF($BE$2:$BE$9,$E$2:$E$13)=0)+($E$2:$E$13='2. Bästa grupptreor'!$B$14))),ROWS($BK$2:BK9))),"")</f>
        <v/>
      </c>
      <c r="BL9" t="str">
        <f>IFERROR(INDEX($E$2:$E$13,_xlfn.AGGREGATE(15,6,(ROW($E$2:$E$13)-ROW($E$2)+1)/(($E$2:$E$13&lt;&gt;"")*((COUNTIF($BE$2:$BE$9,$E$2:$E$13)=0)+($E$2:$E$13='2. Bästa grupptreor'!$B$16))),ROWS($BL$2:BL9))),"")</f>
        <v/>
      </c>
      <c r="BM9" t="str">
        <f>IFERROR(INDEX($E$2:$E$13,_xlfn.AGGREGATE(15,6,(ROW($E$2:$E$13)-ROW($E$2)+1)/(($E$2:$E$13&lt;&gt;"")*((COUNTIF($BE$2:$BE$9,$E$2:$E$13)=0)+($E$2:$E$13='2. Bästa grupptreor'!$B$18))),ROWS($BM$2:BM9))),"")</f>
        <v/>
      </c>
      <c r="BN9" t="str">
        <f>IF('2. Bästa grupptreor'!B18="","",INDEX('1. Gruppspel'!$A$4:$A$15,MATCH('2. Bästa grupptreor'!B18,'1. Gruppspel'!$D$4:$D$15,0)))</f>
        <v/>
      </c>
      <c r="BT9" s="139">
        <v>7</v>
      </c>
      <c r="BU9" s="139" t="str">
        <f>IF('1. Gruppspel'!B10="","",'1. Gruppspel'!B10)</f>
        <v/>
      </c>
      <c r="BV9" s="139" t="s">
        <v>328</v>
      </c>
      <c r="BX9" s="140" t="s">
        <v>255</v>
      </c>
      <c r="BY9" s="141" t="str">
        <f>IF('1. Gruppspel'!$B$4="","",'1. Gruppspel'!$B$4)</f>
        <v/>
      </c>
      <c r="BZ9" s="144" t="str">
        <f>IF(_Listor!$BO$2="","",IFERROR(INDEX('1. Gruppspel'!$D$4:$D$15,MATCH(RIGHT(INDEX('Bilaga 3. AnnexC'!$C$2:$C$496,MATCH(_Listor!$BO$2,'Bilaga 3. AnnexC'!$B$2:$B$496,0)),1),'1. Gruppspel'!$A$4:$A$15,0)),""))</f>
        <v/>
      </c>
      <c r="CA9" s="143"/>
    </row>
    <row r="10" spans="1:79" ht="15.75" thickBot="1" x14ac:dyDescent="0.3">
      <c r="A10" t="s">
        <v>44</v>
      </c>
      <c r="E10" s="86" t="str">
        <f>IF('1. Gruppspel'!D12="","",'1. Gruppspel'!D12)</f>
        <v/>
      </c>
      <c r="F10" s="86" t="s">
        <v>46</v>
      </c>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F10" t="str" cm="1">
        <f t="array" ref="BF10">IFERROR(INDEX($E$2:$E$13,_xlfn.AGGREGATE(15,6,(ROW($E$2:$E$13)-ROW($E$2)+1)/(($E$2:$E$13&lt;&gt;"")*((COUNTIF($BE$2:$BE$9,$E$2:$E$13)=0)+($E$2:$E$13='2. Bästa grupptreor'!$B$4))),ROWS($BF$2:BF10))),"")</f>
        <v/>
      </c>
      <c r="BG10" t="str" cm="1">
        <f t="array" ref="BG10">IFERROR(INDEX($E$2:$E$13,_xlfn.AGGREGATE(15,6,(ROW($E$2:$E$13)-ROW($E$2)+1)/(($E$2:$E$13&lt;&gt;"")*((COUNTIF($BE$2:$BE$9,$E$2:$E$13)=0)+($E$2:$E$13='2. Bästa grupptreor'!$B$6))),ROWS($BG$2:BG10))),"")</f>
        <v/>
      </c>
      <c r="BH10" t="str">
        <f>IFERROR(INDEX($E$2:$E$13,_xlfn.AGGREGATE(15,6,(ROW($E$2:$E$13)-ROW($E$2)+1)/(($E$2:$E$13&lt;&gt;"")*((COUNTIF($BE$2:$BE$9,$E$2:$E$13)=0)+($E$2:$E$13='2. Bästa grupptreor'!$B$8))),ROWS($BH$2:BH10))),"")</f>
        <v/>
      </c>
      <c r="BI10" t="str">
        <f>IFERROR(INDEX($E$2:$E$13,_xlfn.AGGREGATE(15,6,(ROW($E$2:$E$13)-ROW($E$2)+1)/(($E$2:$E$13&lt;&gt;"")*((COUNTIF($BE$2:$BE$9,$E$2:$E$13)=0)+($E$2:$E$13='2. Bästa grupptreor'!$B$10))),ROWS($BI$2:BI10))),"")</f>
        <v/>
      </c>
      <c r="BJ10" t="str">
        <f>IFERROR(INDEX($E$2:$E$13,_xlfn.AGGREGATE(15,6,(ROW($E$2:$E$13)-ROW($E$2)+1)/(($E$2:$E$13&lt;&gt;"")*((COUNTIF($BE$2:$BE$9,$E$2:$E$13)=0)+($E$2:$E$13='2. Bästa grupptreor'!$B$12))),ROWS($BJ$2:BJ10))),"")</f>
        <v/>
      </c>
      <c r="BK10" t="str">
        <f>IFERROR(INDEX($E$2:$E$13,_xlfn.AGGREGATE(15,6,(ROW($E$2:$E$13)-ROW($E$2)+1)/(($E$2:$E$13&lt;&gt;"")*((COUNTIF($BE$2:$BE$9,$E$2:$E$13)=0)+($E$2:$E$13='2. Bästa grupptreor'!$B$14))),ROWS($BK$2:BK10))),"")</f>
        <v/>
      </c>
      <c r="BL10" t="str" cm="1">
        <f t="array" ref="BL10">IFERROR(INDEX($E$2:$E$13,_xlfn.AGGREGATE(15,6,(ROW($E$2:$E$13)-ROW($E$2)+1)/(($E$2:$E$13&lt;&gt;"")*((COUNTIF($BE$2:$BE$9,$E$2:$E$13)=0)+($E$2:$E$13='2. Bästa grupptreor'!$B$16))),ROWS($BL$2:BL10))),"")</f>
        <v/>
      </c>
      <c r="BM10" t="str" cm="1">
        <f t="array" ref="BM10">IFERROR(INDEX($E$2:$E$13,_xlfn.AGGREGATE(15,6,(ROW($E$2:$E$13)-ROW($E$2)+1)/(($E$2:$E$13&lt;&gt;"")*((COUNTIF($BE$2:$BE$9,$E$2:$E$13)=0)+($E$2:$E$13='2. Bästa grupptreor'!$B$18))),ROWS($BM$2:BM10))),"")</f>
        <v/>
      </c>
      <c r="BT10" s="139">
        <v>8</v>
      </c>
      <c r="BU10" s="139" t="str">
        <f>IF('1. Gruppspel'!B11="","",'1. Gruppspel'!B11)</f>
        <v/>
      </c>
      <c r="BV10" s="139" t="s">
        <v>329</v>
      </c>
      <c r="BX10" s="140" t="s">
        <v>256</v>
      </c>
      <c r="BY10" s="141" t="str">
        <f>IF('1. Gruppspel'!$B$15="","",'1. Gruppspel'!$B$15)</f>
        <v/>
      </c>
      <c r="BZ10" s="144" t="str">
        <f>IF(_Listor!$BO$2="","",IFERROR(INDEX('1. Gruppspel'!$D$4:$D$15,MATCH(RIGHT(INDEX('Bilaga 3. AnnexC'!$J$2:$J$496,MATCH(_Listor!$BO$2,'Bilaga 3. AnnexC'!$B$2:$B$496,0)),1),'1. Gruppspel'!$A$4:$A$15,0)),""))</f>
        <v/>
      </c>
      <c r="CA10" s="143"/>
    </row>
    <row r="11" spans="1:79" ht="15.75" thickBot="1" x14ac:dyDescent="0.3">
      <c r="A11" t="s">
        <v>47</v>
      </c>
      <c r="E11" s="86" t="str">
        <f>IF('1. Gruppspel'!D13="","",'1. Gruppspel'!D13)</f>
        <v/>
      </c>
      <c r="F11" s="86" t="s">
        <v>49</v>
      </c>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F11" t="str" cm="1">
        <f t="array" ref="BF11">IFERROR(INDEX($E$2:$E$13,_xlfn.AGGREGATE(15,6,(ROW($E$2:$E$13)-ROW($E$2)+1)/(($E$2:$E$13&lt;&gt;"")*((COUNTIF($BE$2:$BE$9,$E$2:$E$13)=0)+($E$2:$E$13='2. Bästa grupptreor'!$B$4))),ROWS($BF$2:BF11))),"")</f>
        <v/>
      </c>
      <c r="BG11" t="str" cm="1">
        <f t="array" ref="BG11">IFERROR(INDEX($E$2:$E$13,_xlfn.AGGREGATE(15,6,(ROW($E$2:$E$13)-ROW($E$2)+1)/(($E$2:$E$13&lt;&gt;"")*((COUNTIF($BE$2:$BE$9,$E$2:$E$13)=0)+($E$2:$E$13='2. Bästa grupptreor'!$B$6))),ROWS($BG$2:BG11))),"")</f>
        <v/>
      </c>
      <c r="BH11" t="str">
        <f>IFERROR(INDEX($E$2:$E$13,_xlfn.AGGREGATE(15,6,(ROW($E$2:$E$13)-ROW($E$2)+1)/(($E$2:$E$13&lt;&gt;"")*((COUNTIF($BE$2:$BE$9,$E$2:$E$13)=0)+($E$2:$E$13='2. Bästa grupptreor'!$B$8))),ROWS($BH$2:BH11))),"")</f>
        <v/>
      </c>
      <c r="BI11" t="str">
        <f>IFERROR(INDEX($E$2:$E$13,_xlfn.AGGREGATE(15,6,(ROW($E$2:$E$13)-ROW($E$2)+1)/(($E$2:$E$13&lt;&gt;"")*((COUNTIF($BE$2:$BE$9,$E$2:$E$13)=0)+($E$2:$E$13='2. Bästa grupptreor'!$B$10))),ROWS($BI$2:BI11))),"")</f>
        <v/>
      </c>
      <c r="BJ11" t="str">
        <f>IFERROR(INDEX($E$2:$E$13,_xlfn.AGGREGATE(15,6,(ROW($E$2:$E$13)-ROW($E$2)+1)/(($E$2:$E$13&lt;&gt;"")*((COUNTIF($BE$2:$BE$9,$E$2:$E$13)=0)+($E$2:$E$13='2. Bästa grupptreor'!$B$12))),ROWS($BJ$2:BJ11))),"")</f>
        <v/>
      </c>
      <c r="BK11" t="str" cm="1">
        <f t="array" ref="BK11">IFERROR(INDEX($E$2:$E$13,_xlfn.AGGREGATE(15,6,(ROW($E$2:$E$13)-ROW($E$2)+1)/(($E$2:$E$13&lt;&gt;"")*((COUNTIF($BE$2:$BE$9,$E$2:$E$13)=0)+($E$2:$E$13='2. Bästa grupptreor'!$B$14))),ROWS($BK$2:BK11))),"")</f>
        <v/>
      </c>
      <c r="BL11" t="str">
        <f>IFERROR(INDEX($E$2:$E$13,_xlfn.AGGREGATE(15,6,(ROW($E$2:$E$13)-ROW($E$2)+1)/(($E$2:$E$13&lt;&gt;"")*((COUNTIF($BE$2:$BE$9,$E$2:$E$13)=0)+($E$2:$E$13='2. Bästa grupptreor'!$B$16))),ROWS($BL$2:BL11))),"")</f>
        <v/>
      </c>
      <c r="BM11" t="str">
        <f>IFERROR(INDEX($E$2:$E$13,_xlfn.AGGREGATE(15,6,(ROW($E$2:$E$13)-ROW($E$2)+1)/(($E$2:$E$13&lt;&gt;"")*((COUNTIF($BE$2:$BE$9,$E$2:$E$13)=0)+($E$2:$E$13='2. Bästa grupptreor'!$B$18))),ROWS($BM$2:BM11))),"")</f>
        <v/>
      </c>
      <c r="BT11" s="139">
        <v>9</v>
      </c>
      <c r="BU11" s="139" t="str">
        <f>IF('1. Gruppspel'!B12="","",'1. Gruppspel'!B12)</f>
        <v/>
      </c>
      <c r="BV11" s="139" t="s">
        <v>330</v>
      </c>
      <c r="BX11" s="140" t="s">
        <v>257</v>
      </c>
      <c r="BY11" s="141" t="str">
        <f>IF('1. Gruppspel'!$C$14="","",'1. Gruppspel'!$C$14)</f>
        <v/>
      </c>
      <c r="BZ11" s="142" t="str">
        <f>IF('1. Gruppspel'!$C$15="","",'1. Gruppspel'!$C$15)</f>
        <v/>
      </c>
      <c r="CA11" s="143"/>
    </row>
    <row r="12" spans="1:79" ht="15.75" thickBot="1" x14ac:dyDescent="0.3">
      <c r="A12" t="s">
        <v>50</v>
      </c>
      <c r="E12" s="86" t="str">
        <f>IF('1. Gruppspel'!D14="","",'1. Gruppspel'!D14)</f>
        <v/>
      </c>
      <c r="F12" s="86" t="s">
        <v>52</v>
      </c>
      <c r="G12" s="86"/>
      <c r="H12" s="86"/>
      <c r="I12" s="86"/>
      <c r="J12" s="86"/>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6"/>
      <c r="AY12" s="86"/>
      <c r="AZ12" s="86"/>
      <c r="BF12" t="str" cm="1">
        <f t="array" ref="BF12">IFERROR(INDEX($E$2:$E$13,_xlfn.AGGREGATE(15,6,(ROW($E$2:$E$13)-ROW($E$2)+1)/(($E$2:$E$13&lt;&gt;"")*((COUNTIF($BE$2:$BE$9,$E$2:$E$13)=0)+($E$2:$E$13='2. Bästa grupptreor'!$B$4))),ROWS($BF$2:BF12))),"")</f>
        <v/>
      </c>
      <c r="BG12" t="str" cm="1">
        <f t="array" ref="BG12">IFERROR(INDEX($E$2:$E$13,_xlfn.AGGREGATE(15,6,(ROW($E$2:$E$13)-ROW($E$2)+1)/(($E$2:$E$13&lt;&gt;"")*((COUNTIF($BE$2:$BE$9,$E$2:$E$13)=0)+($E$2:$E$13='2. Bästa grupptreor'!$B$6))),ROWS($BG$2:BG12))),"")</f>
        <v/>
      </c>
      <c r="BH12" t="str" cm="1">
        <f t="array" ref="BH12">IFERROR(INDEX($E$2:$E$13,_xlfn.AGGREGATE(15,6,(ROW($E$2:$E$13)-ROW($E$2)+1)/(($E$2:$E$13&lt;&gt;"")*((COUNTIF($BE$2:$BE$9,$E$2:$E$13)=0)+($E$2:$E$13='2. Bästa grupptreor'!$B$8))),ROWS($BH$2:BH12))),"")</f>
        <v/>
      </c>
      <c r="BI12" t="str" cm="1">
        <f t="array" ref="BI12">IFERROR(INDEX($E$2:$E$13,_xlfn.AGGREGATE(15,6,(ROW($E$2:$E$13)-ROW($E$2)+1)/(($E$2:$E$13&lt;&gt;"")*((COUNTIF($BE$2:$BE$9,$E$2:$E$13)=0)+($E$2:$E$13='2. Bästa grupptreor'!$B$10))),ROWS($BI$2:BI12))),"")</f>
        <v/>
      </c>
      <c r="BJ12" t="str">
        <f>IFERROR(INDEX($E$2:$E$13,_xlfn.AGGREGATE(15,6,(ROW($E$2:$E$13)-ROW($E$2)+1)/(($E$2:$E$13&lt;&gt;"")*((COUNTIF($BE$2:$BE$9,$E$2:$E$13)=0)+($E$2:$E$13='2. Bästa grupptreor'!$B$12))),ROWS($BJ$2:BJ12))),"")</f>
        <v/>
      </c>
      <c r="BK12" t="str">
        <f>IFERROR(INDEX($E$2:$E$13,_xlfn.AGGREGATE(15,6,(ROW($E$2:$E$13)-ROW($E$2)+1)/(($E$2:$E$13&lt;&gt;"")*((COUNTIF($BE$2:$BE$9,$E$2:$E$13)=0)+($E$2:$E$13='2. Bästa grupptreor'!$B$14))),ROWS($BK$2:BK12))),"")</f>
        <v/>
      </c>
      <c r="BL12" t="str" cm="1">
        <f t="array" ref="BL12">IFERROR(INDEX($E$2:$E$13,_xlfn.AGGREGATE(15,6,(ROW($E$2:$E$13)-ROW($E$2)+1)/(($E$2:$E$13&lt;&gt;"")*((COUNTIF($BE$2:$BE$9,$E$2:$E$13)=0)+($E$2:$E$13='2. Bästa grupptreor'!$B$16))),ROWS($BL$2:BL12))),"")</f>
        <v/>
      </c>
      <c r="BM12" t="str" cm="1">
        <f t="array" ref="BM12">IFERROR(INDEX($E$2:$E$13,_xlfn.AGGREGATE(15,6,(ROW($E$2:$E$13)-ROW($E$2)+1)/(($E$2:$E$13&lt;&gt;"")*((COUNTIF($BE$2:$BE$9,$E$2:$E$13)=0)+($E$2:$E$13='2. Bästa grupptreor'!$B$18))),ROWS($BM$2:BM12))),"")</f>
        <v/>
      </c>
      <c r="BT12" s="139">
        <v>10</v>
      </c>
      <c r="BU12" s="139" t="str">
        <f>IF('1. Gruppspel'!B13="","",'1. Gruppspel'!B13)</f>
        <v/>
      </c>
      <c r="BV12" s="139" t="s">
        <v>331</v>
      </c>
      <c r="BX12" s="140" t="s">
        <v>258</v>
      </c>
      <c r="BY12" s="141" t="str">
        <f>IF('1. Gruppspel'!$B$11="","",'1. Gruppspel'!$B$11)</f>
        <v/>
      </c>
      <c r="BZ12" s="142" t="str">
        <f>IF('1. Gruppspel'!$C$13="","",'1. Gruppspel'!$C$13)</f>
        <v/>
      </c>
      <c r="CA12" s="143"/>
    </row>
    <row r="13" spans="1:79" ht="15.75" thickBot="1" x14ac:dyDescent="0.3">
      <c r="A13" t="s">
        <v>53</v>
      </c>
      <c r="E13" s="86" t="str">
        <f>IF('1. Gruppspel'!D15="","",'1. Gruppspel'!D15)</f>
        <v/>
      </c>
      <c r="F13" s="86" t="s">
        <v>55</v>
      </c>
      <c r="G13" s="86"/>
      <c r="H13" s="86"/>
      <c r="I13" s="86"/>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86"/>
      <c r="BF13" t="str" cm="1">
        <f t="array" ref="BF13">IFERROR(INDEX($E$2:$E$13,_xlfn.AGGREGATE(15,6,(ROW($E$2:$E$13)-ROW($E$2)+1)/(($E$2:$E$13&lt;&gt;"")*((COUNTIF($BE$2:$BE$9,$E$2:$E$13)=0)+($E$2:$E$13='2. Bästa grupptreor'!$B$4))),ROWS($BF$2:BF13))),"")</f>
        <v/>
      </c>
      <c r="BG13" t="str" cm="1">
        <f t="array" ref="BG13">IFERROR(INDEX($E$2:$E$13,_xlfn.AGGREGATE(15,6,(ROW($E$2:$E$13)-ROW($E$2)+1)/(($E$2:$E$13&lt;&gt;"")*((COUNTIF($BE$2:$BE$9,$E$2:$E$13)=0)+($E$2:$E$13='2. Bästa grupptreor'!$B$6))),ROWS($BG$2:BG13))),"")</f>
        <v/>
      </c>
      <c r="BH13" t="str">
        <f>IFERROR(INDEX($E$2:$E$13,_xlfn.AGGREGATE(15,6,(ROW($E$2:$E$13)-ROW($E$2)+1)/(($E$2:$E$13&lt;&gt;"")*((COUNTIF($BE$2:$BE$9,$E$2:$E$13)=0)+($E$2:$E$13='2. Bästa grupptreor'!$B$8))),ROWS($BH$2:BH13))),"")</f>
        <v/>
      </c>
      <c r="BI13" t="str">
        <f>IFERROR(INDEX($E$2:$E$13,_xlfn.AGGREGATE(15,6,(ROW($E$2:$E$13)-ROW($E$2)+1)/(($E$2:$E$13&lt;&gt;"")*((COUNTIF($BE$2:$BE$9,$E$2:$E$13)=0)+($E$2:$E$13='2. Bästa grupptreor'!$B$10))),ROWS($BI$2:BI13))),"")</f>
        <v/>
      </c>
      <c r="BJ13" t="str">
        <f>IFERROR(INDEX($E$2:$E$13,_xlfn.AGGREGATE(15,6,(ROW($E$2:$E$13)-ROW($E$2)+1)/(($E$2:$E$13&lt;&gt;"")*((COUNTIF($BE$2:$BE$9,$E$2:$E$13)=0)+($E$2:$E$13='2. Bästa grupptreor'!$B$12))),ROWS($BJ$2:BJ13))),"")</f>
        <v/>
      </c>
      <c r="BK13" t="str">
        <f>IFERROR(INDEX($E$2:$E$13,_xlfn.AGGREGATE(15,6,(ROW($E$2:$E$13)-ROW($E$2)+1)/(($E$2:$E$13&lt;&gt;"")*((COUNTIF($BE$2:$BE$9,$E$2:$E$13)=0)+($E$2:$E$13='2. Bästa grupptreor'!$B$14))),ROWS($BK$2:BK13))),"")</f>
        <v/>
      </c>
      <c r="BL13" t="str">
        <f>IFERROR(INDEX($E$2:$E$13,_xlfn.AGGREGATE(15,6,(ROW($E$2:$E$13)-ROW($E$2)+1)/(($E$2:$E$13&lt;&gt;"")*((COUNTIF($BE$2:$BE$9,$E$2:$E$13)=0)+($E$2:$E$13='2. Bästa grupptreor'!$B$16))),ROWS($BL$2:BL13))),"")</f>
        <v/>
      </c>
      <c r="BM13" t="str">
        <f>IFERROR(INDEX($E$2:$E$13,_xlfn.AGGREGATE(15,6,(ROW($E$2:$E$13)-ROW($E$2)+1)/(($E$2:$E$13&lt;&gt;"")*((COUNTIF($BE$2:$BE$9,$E$2:$E$13)=0)+($E$2:$E$13='2. Bästa grupptreor'!$B$18))),ROWS($BM$2:BM13))),"")</f>
        <v/>
      </c>
      <c r="BT13" s="139">
        <v>11</v>
      </c>
      <c r="BU13" s="139" t="str">
        <f>IF('1. Gruppspel'!B14="","",'1. Gruppspel'!B14)</f>
        <v/>
      </c>
      <c r="BV13" s="139" t="s">
        <v>332</v>
      </c>
      <c r="BX13" s="140" t="s">
        <v>259</v>
      </c>
      <c r="BY13" s="141" t="str">
        <f>IF('1. Gruppspel'!$B$7="","",'1. Gruppspel'!$B$7)</f>
        <v/>
      </c>
      <c r="BZ13" s="144" t="str">
        <f>IF(_Listor!$BO$2="","",IFERROR(INDEX('1. Gruppspel'!$D$4:$D$15,MATCH(RIGHT(INDEX('Bilaga 3. AnnexC'!$E$2:$E$496,MATCH(_Listor!$BO$2,'Bilaga 3. AnnexC'!$B$2:$B$496,0)),1),'1. Gruppspel'!$A$4:$A$15,0)),""))</f>
        <v/>
      </c>
      <c r="CA13" s="143"/>
    </row>
    <row r="14" spans="1:79" ht="15.75" thickBot="1" x14ac:dyDescent="0.3">
      <c r="A14" t="s">
        <v>56</v>
      </c>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T14" s="139">
        <v>12</v>
      </c>
      <c r="BU14" s="139" t="str">
        <f>IF('1. Gruppspel'!B15="","",'1. Gruppspel'!B15)</f>
        <v/>
      </c>
      <c r="BV14" s="139" t="s">
        <v>333</v>
      </c>
      <c r="BX14" s="140" t="s">
        <v>260</v>
      </c>
      <c r="BY14" s="141" t="str">
        <f>IF('1. Gruppspel'!$B$10="","",'1. Gruppspel'!$B$10)</f>
        <v/>
      </c>
      <c r="BZ14" s="144" t="str">
        <f>IF(_Listor!$BO$2="","",IFERROR(INDEX('1. Gruppspel'!$D$4:$D$15,MATCH(RIGHT(INDEX('Bilaga 3. AnnexC'!$G$2:$G$496,MATCH(_Listor!$BO$2,'Bilaga 3. AnnexC'!$B$2:$B$496,0)),1),'1. Gruppspel'!$A$4:$A$15,0)),""))</f>
        <v/>
      </c>
      <c r="CA14" s="143"/>
    </row>
    <row r="15" spans="1:79" ht="15.75" thickBot="1" x14ac:dyDescent="0.3">
      <c r="A15" t="s">
        <v>57</v>
      </c>
      <c r="E15" s="86"/>
      <c r="F15" s="86"/>
      <c r="G15" s="86"/>
      <c r="H15" s="86"/>
      <c r="I15" s="86"/>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T15" s="139">
        <v>13</v>
      </c>
      <c r="BU15" s="139" t="str">
        <f>IF('1. Gruppspel'!C4="","",'1. Gruppspel'!C4)</f>
        <v/>
      </c>
      <c r="BV15" s="139" t="s">
        <v>334</v>
      </c>
      <c r="BX15" s="140" t="s">
        <v>261</v>
      </c>
      <c r="BY15" s="141" t="str">
        <f>IF('1. Gruppspel'!$B$13="","",'1. Gruppspel'!$B$13)</f>
        <v/>
      </c>
      <c r="BZ15" s="142" t="str">
        <f>IF('1. Gruppspel'!$C$11="","",'1. Gruppspel'!$C$11)</f>
        <v/>
      </c>
      <c r="CA15" s="143"/>
    </row>
    <row r="16" spans="1:79" ht="15.75" thickBot="1" x14ac:dyDescent="0.3">
      <c r="A16" t="s">
        <v>59</v>
      </c>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T16" s="139">
        <v>14</v>
      </c>
      <c r="BU16" s="139" t="str">
        <f>IF('1. Gruppspel'!C5="","",'1. Gruppspel'!C5)</f>
        <v/>
      </c>
      <c r="BV16" s="139" t="s">
        <v>335</v>
      </c>
      <c r="BX16" s="140" t="s">
        <v>262</v>
      </c>
      <c r="BY16" s="141" t="str">
        <f>IF('1. Gruppspel'!$C$7="","",'1. Gruppspel'!$C$7)</f>
        <v/>
      </c>
      <c r="BZ16" s="144" t="str">
        <f>IF('1. Gruppspel'!$C$10="","",'1. Gruppspel'!$C$10)</f>
        <v/>
      </c>
      <c r="CA16" s="143"/>
    </row>
    <row r="17" spans="1:79" ht="15.75" thickBot="1" x14ac:dyDescent="0.3">
      <c r="A17" t="s">
        <v>61</v>
      </c>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86"/>
      <c r="AS17" s="86"/>
      <c r="AT17" s="86"/>
      <c r="AU17" s="86"/>
      <c r="AV17" s="86"/>
      <c r="AW17" s="86"/>
      <c r="AX17" s="86"/>
      <c r="AY17" s="86"/>
      <c r="AZ17" s="86"/>
      <c r="BT17" s="139">
        <v>15</v>
      </c>
      <c r="BU17" s="139" t="str">
        <f>IF('1. Gruppspel'!C6="","",'1. Gruppspel'!C6)</f>
        <v/>
      </c>
      <c r="BV17" s="139" t="s">
        <v>336</v>
      </c>
      <c r="BX17" s="140" t="s">
        <v>263</v>
      </c>
      <c r="BY17" s="141" t="str">
        <f>IF('1. Gruppspel'!$B$5="","",'1. Gruppspel'!$B$5)</f>
        <v/>
      </c>
      <c r="BZ17" s="144" t="str">
        <f>IF(_Listor!$BO$2="","",IFERROR(INDEX('1. Gruppspel'!$D$4:$D$15,MATCH(RIGHT(INDEX('Bilaga 3. AnnexC'!$D$2:$D$496,MATCH(_Listor!$BO$2,'Bilaga 3. AnnexC'!$B$2:$B$496,0)),1),'1. Gruppspel'!$A$4:$A$15,0)),""))</f>
        <v/>
      </c>
      <c r="CA17" s="143"/>
    </row>
    <row r="18" spans="1:79" ht="15.75" thickBot="1" x14ac:dyDescent="0.3">
      <c r="A18" t="s">
        <v>63</v>
      </c>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86"/>
      <c r="BT18" s="139">
        <v>16</v>
      </c>
      <c r="BU18" s="139" t="str">
        <f>IF('1. Gruppspel'!C7="","",'1. Gruppspel'!C7)</f>
        <v/>
      </c>
      <c r="BV18" s="139" t="s">
        <v>337</v>
      </c>
      <c r="BX18" s="140" t="s">
        <v>264</v>
      </c>
      <c r="BY18" s="141" t="str">
        <f>IF('1. Gruppspel'!$B$14="","",'1. Gruppspel'!$B$14)</f>
        <v/>
      </c>
      <c r="BZ18" s="142" t="str">
        <f>IF(_Listor!$BO$2="","",IFERROR(INDEX('1. Gruppspel'!$D$4:$D$15,MATCH(RIGHT(INDEX('Bilaga 3. AnnexC'!$I$2:$I$496,MATCH(_Listor!$BO$2,'Bilaga 3. AnnexC'!$B$2:$B$496,0)),1),'1. Gruppspel'!$A$4:$A$15,0)),""))</f>
        <v/>
      </c>
      <c r="CA18" s="143"/>
    </row>
    <row r="19" spans="1:79" x14ac:dyDescent="0.25">
      <c r="A19" t="s">
        <v>65</v>
      </c>
      <c r="E19" s="86"/>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T19" s="139">
        <v>17</v>
      </c>
      <c r="BU19" s="139" t="str">
        <f>IF('1. Gruppspel'!C8="","",'1. Gruppspel'!C8)</f>
        <v/>
      </c>
      <c r="BV19" s="139" t="s">
        <v>338</v>
      </c>
    </row>
    <row r="20" spans="1:79" x14ac:dyDescent="0.25">
      <c r="A20" t="s">
        <v>67</v>
      </c>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T20" s="139">
        <v>18</v>
      </c>
      <c r="BU20" s="139" t="str">
        <f>IF('1. Gruppspel'!C9="","",'1. Gruppspel'!C9)</f>
        <v/>
      </c>
      <c r="BV20" s="139" t="s">
        <v>339</v>
      </c>
    </row>
    <row r="21" spans="1:79" x14ac:dyDescent="0.25">
      <c r="A21" t="s">
        <v>69</v>
      </c>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T21" s="139">
        <v>19</v>
      </c>
      <c r="BU21" s="139" t="str">
        <f>IF('1. Gruppspel'!C10="","",'1. Gruppspel'!C10)</f>
        <v/>
      </c>
      <c r="BV21" s="139" t="s">
        <v>340</v>
      </c>
      <c r="BX21" s="217" t="s">
        <v>341</v>
      </c>
      <c r="BY21" s="216"/>
      <c r="BZ21" s="216"/>
      <c r="CA21" s="216"/>
    </row>
    <row r="22" spans="1:79" x14ac:dyDescent="0.25">
      <c r="A22" t="s">
        <v>71</v>
      </c>
      <c r="E22" s="86"/>
      <c r="F22" s="86"/>
      <c r="G22" s="86"/>
      <c r="H22" s="86"/>
      <c r="I22" s="86"/>
      <c r="J22" s="86"/>
      <c r="K22" s="86"/>
      <c r="L22" s="86"/>
      <c r="M22" s="86"/>
      <c r="N22" s="86"/>
      <c r="O22" s="86"/>
      <c r="P22" s="86"/>
      <c r="Q22" s="86"/>
      <c r="R22" s="86"/>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T22" s="139">
        <v>20</v>
      </c>
      <c r="BU22" s="139" t="str">
        <f>IF('1. Gruppspel'!C11="","",'1. Gruppspel'!C11)</f>
        <v/>
      </c>
      <c r="BV22" s="139" t="s">
        <v>342</v>
      </c>
      <c r="BX22" s="139" t="s">
        <v>343</v>
      </c>
      <c r="BY22" s="139" t="s">
        <v>344</v>
      </c>
      <c r="BZ22" s="145"/>
      <c r="CA22" s="145"/>
    </row>
    <row r="23" spans="1:79" x14ac:dyDescent="0.25">
      <c r="A23" t="s">
        <v>73</v>
      </c>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86"/>
      <c r="AM23" s="86"/>
      <c r="AN23" s="86"/>
      <c r="AO23" s="86"/>
      <c r="AP23" s="86"/>
      <c r="AQ23" s="86"/>
      <c r="AR23" s="86"/>
      <c r="AS23" s="86"/>
      <c r="AT23" s="86"/>
      <c r="AU23" s="86"/>
      <c r="AV23" s="86"/>
      <c r="AW23" s="86"/>
      <c r="AX23" s="86"/>
      <c r="AY23" s="86"/>
      <c r="AZ23" s="86"/>
      <c r="BT23" s="139">
        <v>21</v>
      </c>
      <c r="BU23" s="139" t="str">
        <f>IF('1. Gruppspel'!C12="","",'1. Gruppspel'!C12)</f>
        <v/>
      </c>
      <c r="BV23" s="139" t="s">
        <v>345</v>
      </c>
      <c r="BX23" s="146" t="s">
        <v>346</v>
      </c>
      <c r="BY23" s="146" t="s">
        <v>347</v>
      </c>
      <c r="BZ23" s="145"/>
      <c r="CA23" s="145"/>
    </row>
    <row r="24" spans="1:79" x14ac:dyDescent="0.25">
      <c r="A24" t="s">
        <v>75</v>
      </c>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T24" s="139">
        <v>22</v>
      </c>
      <c r="BU24" s="139" t="str">
        <f>IF('1. Gruppspel'!C13="","",'1. Gruppspel'!C13)</f>
        <v/>
      </c>
      <c r="BV24" s="139" t="s">
        <v>348</v>
      </c>
      <c r="BX24" s="147" t="s">
        <v>349</v>
      </c>
      <c r="BY24" s="147" t="s">
        <v>350</v>
      </c>
      <c r="BZ24" s="145"/>
      <c r="CA24" s="145"/>
    </row>
    <row r="25" spans="1:79" x14ac:dyDescent="0.25">
      <c r="A25" t="s">
        <v>77</v>
      </c>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T25" s="139">
        <v>23</v>
      </c>
      <c r="BU25" s="139" t="str">
        <f>IF('1. Gruppspel'!C14="","",'1. Gruppspel'!C14)</f>
        <v/>
      </c>
      <c r="BV25" s="139" t="s">
        <v>351</v>
      </c>
    </row>
    <row r="26" spans="1:79" x14ac:dyDescent="0.25">
      <c r="A26" t="s">
        <v>79</v>
      </c>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T26" s="139">
        <v>24</v>
      </c>
      <c r="BU26" s="139" t="str">
        <f>IF('1. Gruppspel'!C15="","",'1. Gruppspel'!C15)</f>
        <v/>
      </c>
      <c r="BV26" s="139" t="s">
        <v>352</v>
      </c>
    </row>
    <row r="27" spans="1:79" x14ac:dyDescent="0.25">
      <c r="A27" t="s">
        <v>81</v>
      </c>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row>
    <row r="28" spans="1:79" x14ac:dyDescent="0.25">
      <c r="A28" t="s">
        <v>83</v>
      </c>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row>
    <row r="29" spans="1:79" x14ac:dyDescent="0.25">
      <c r="A29" t="s">
        <v>85</v>
      </c>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row>
    <row r="30" spans="1:79" x14ac:dyDescent="0.25">
      <c r="A30" t="s">
        <v>87</v>
      </c>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row>
    <row r="31" spans="1:79" x14ac:dyDescent="0.25">
      <c r="A31" t="s">
        <v>89</v>
      </c>
    </row>
    <row r="32" spans="1:79" x14ac:dyDescent="0.25">
      <c r="A32" t="s">
        <v>91</v>
      </c>
    </row>
    <row r="33" spans="1:1" x14ac:dyDescent="0.25">
      <c r="A33" t="s">
        <v>93</v>
      </c>
    </row>
    <row r="34" spans="1:1" x14ac:dyDescent="0.25">
      <c r="A34" t="s">
        <v>95</v>
      </c>
    </row>
    <row r="35" spans="1:1" x14ac:dyDescent="0.25">
      <c r="A35" t="s">
        <v>97</v>
      </c>
    </row>
    <row r="36" spans="1:1" x14ac:dyDescent="0.25">
      <c r="A36" t="s">
        <v>99</v>
      </c>
    </row>
    <row r="37" spans="1:1" x14ac:dyDescent="0.25">
      <c r="A37" t="s">
        <v>101</v>
      </c>
    </row>
    <row r="38" spans="1:1" x14ac:dyDescent="0.25">
      <c r="A38" t="s">
        <v>102</v>
      </c>
    </row>
    <row r="39" spans="1:1" x14ac:dyDescent="0.25">
      <c r="A39" t="s">
        <v>104</v>
      </c>
    </row>
    <row r="40" spans="1:1" x14ac:dyDescent="0.25">
      <c r="A40" t="s">
        <v>106</v>
      </c>
    </row>
    <row r="41" spans="1:1" x14ac:dyDescent="0.25">
      <c r="A41" t="s">
        <v>108</v>
      </c>
    </row>
    <row r="42" spans="1:1" x14ac:dyDescent="0.25">
      <c r="A42" t="s">
        <v>110</v>
      </c>
    </row>
    <row r="43" spans="1:1" x14ac:dyDescent="0.25">
      <c r="A43" t="s">
        <v>112</v>
      </c>
    </row>
    <row r="44" spans="1:1" x14ac:dyDescent="0.25">
      <c r="A44" t="s">
        <v>114</v>
      </c>
    </row>
    <row r="45" spans="1:1" x14ac:dyDescent="0.25">
      <c r="A45" t="s">
        <v>116</v>
      </c>
    </row>
    <row r="46" spans="1:1" x14ac:dyDescent="0.25">
      <c r="A46" t="s">
        <v>118</v>
      </c>
    </row>
    <row r="47" spans="1:1" x14ac:dyDescent="0.25">
      <c r="A47" t="s">
        <v>120</v>
      </c>
    </row>
    <row r="48" spans="1:1" x14ac:dyDescent="0.25">
      <c r="A48" t="s">
        <v>122</v>
      </c>
    </row>
    <row r="49" spans="1:1" x14ac:dyDescent="0.25">
      <c r="A49" t="s">
        <v>124</v>
      </c>
    </row>
  </sheetData>
  <mergeCells count="3">
    <mergeCell ref="BT1:BV1"/>
    <mergeCell ref="BX21:CA21"/>
    <mergeCell ref="BX1:CA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10</vt:i4>
      </vt:variant>
    </vt:vector>
  </HeadingPairs>
  <TitlesOfParts>
    <vt:vector size="10" baseType="lpstr">
      <vt:lpstr>Instruktion</vt:lpstr>
      <vt:lpstr>1. Gruppspel</vt:lpstr>
      <vt:lpstr>2. Bästa grupptreor</vt:lpstr>
      <vt:lpstr>3. Slutspelsträd</vt:lpstr>
      <vt:lpstr>4. Skyttekung och utslagsfråga</vt:lpstr>
      <vt:lpstr>Bilaga 1. Lag &amp; Grupper</vt:lpstr>
      <vt:lpstr>Bilaga 2. Spelschema</vt:lpstr>
      <vt:lpstr>Bilaga 3. AnnexC</vt:lpstr>
      <vt:lpstr>_Listor</vt:lpstr>
      <vt:lpstr>Export till master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 Hamrén</dc:creator>
  <cp:lastModifiedBy>Anders Engström</cp:lastModifiedBy>
  <dcterms:created xsi:type="dcterms:W3CDTF">2026-06-01T19:03:40Z</dcterms:created>
  <dcterms:modified xsi:type="dcterms:W3CDTF">2026-06-02T18:17:17Z</dcterms:modified>
</cp:coreProperties>
</file>